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150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E285" i="9" s="1"/>
  <c r="B285" i="9" s="1"/>
  <c r="G285" i="9"/>
  <c r="F285" i="9"/>
  <c r="H284" i="9"/>
  <c r="G284" i="9"/>
  <c r="F284" i="9"/>
  <c r="H283" i="9"/>
  <c r="G283" i="9"/>
  <c r="F283" i="9"/>
  <c r="F282" i="9"/>
  <c r="H281" i="9"/>
  <c r="G281" i="9"/>
  <c r="F281" i="9"/>
  <c r="E281" i="9"/>
  <c r="B281" i="9" s="1"/>
  <c r="H280" i="9"/>
  <c r="E280" i="9" s="1"/>
  <c r="G280" i="9"/>
  <c r="F280" i="9"/>
  <c r="H279" i="9"/>
  <c r="G279" i="9"/>
  <c r="F279" i="9"/>
  <c r="E279" i="9"/>
  <c r="B279" i="9" s="1"/>
  <c r="F278" i="9"/>
  <c r="F277" i="9"/>
  <c r="F276" i="9"/>
  <c r="F274" i="9"/>
  <c r="L273" i="9"/>
  <c r="H273" i="9"/>
  <c r="F273" i="9"/>
  <c r="I272" i="9"/>
  <c r="E272" i="9" s="1"/>
  <c r="B272" i="9" s="1"/>
  <c r="H272" i="9"/>
  <c r="F272" i="9"/>
  <c r="E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c r="E217" i="9"/>
  <c r="B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E68" i="9" s="1"/>
  <c r="B68" i="9" s="1"/>
  <c r="G68" i="9"/>
  <c r="F68" i="9"/>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G47" i="9"/>
  <c r="F47" i="9"/>
  <c r="B47" i="9"/>
  <c r="H46" i="9"/>
  <c r="E46" i="9" s="1"/>
  <c r="B46" i="9" s="1"/>
  <c r="G46" i="9"/>
  <c r="F46" i="9"/>
  <c r="H45" i="9"/>
  <c r="E45" i="9" s="1"/>
  <c r="G45" i="9"/>
  <c r="F45" i="9"/>
  <c r="B45" i="9"/>
  <c r="H44" i="9"/>
  <c r="E44" i="9" s="1"/>
  <c r="B44" i="9" s="1"/>
  <c r="G44" i="9"/>
  <c r="F44" i="9"/>
  <c r="H43" i="9"/>
  <c r="E43" i="9" s="1"/>
  <c r="B43" i="9" s="1"/>
  <c r="G43" i="9"/>
  <c r="F43" i="9"/>
  <c r="H42" i="9"/>
  <c r="E42" i="9" s="1"/>
  <c r="B42" i="9" s="1"/>
  <c r="G42" i="9"/>
  <c r="F42" i="9"/>
  <c r="H41" i="9"/>
  <c r="E41" i="9" s="1"/>
  <c r="G41" i="9"/>
  <c r="F41" i="9"/>
  <c r="B41" i="9"/>
  <c r="H40" i="9"/>
  <c r="E40" i="9" s="1"/>
  <c r="B40" i="9" s="1"/>
  <c r="G40" i="9"/>
  <c r="F40" i="9"/>
  <c r="H39" i="9"/>
  <c r="E39" i="9" s="1"/>
  <c r="B39" i="9" s="1"/>
  <c r="G39" i="9"/>
  <c r="F39" i="9"/>
  <c r="H38" i="9"/>
  <c r="G38" i="9"/>
  <c r="F38" i="9"/>
  <c r="E38" i="9"/>
  <c r="B38" i="9" s="1"/>
  <c r="H37" i="9"/>
  <c r="E37" i="9" s="1"/>
  <c r="B37" i="9" s="1"/>
  <c r="G37" i="9"/>
  <c r="F37" i="9"/>
  <c r="H36" i="9"/>
  <c r="G36" i="9"/>
  <c r="F36" i="9"/>
  <c r="E36" i="9"/>
  <c r="B36" i="9" s="1"/>
  <c r="H35" i="9"/>
  <c r="E35" i="9" s="1"/>
  <c r="G35" i="9"/>
  <c r="F35" i="9"/>
  <c r="B35" i="9"/>
  <c r="H34" i="9"/>
  <c r="G34" i="9"/>
  <c r="F34" i="9"/>
  <c r="E34" i="9"/>
  <c r="B34" i="9" s="1"/>
  <c r="H33" i="9"/>
  <c r="E33" i="9" s="1"/>
  <c r="G33" i="9"/>
  <c r="F33" i="9"/>
  <c r="B33" i="9"/>
  <c r="H32" i="9"/>
  <c r="G32" i="9"/>
  <c r="F32" i="9"/>
  <c r="H31" i="9"/>
  <c r="G31" i="9"/>
  <c r="F31" i="9"/>
  <c r="H30" i="9"/>
  <c r="G30" i="9"/>
  <c r="F30" i="9"/>
  <c r="E30" i="9"/>
  <c r="B30" i="9" s="1"/>
  <c r="H29" i="9"/>
  <c r="E29" i="9" s="1"/>
  <c r="B29" i="9" s="1"/>
  <c r="G29" i="9"/>
  <c r="F29" i="9"/>
  <c r="H28" i="9"/>
  <c r="G28" i="9"/>
  <c r="F28" i="9"/>
  <c r="E28" i="9"/>
  <c r="B28" i="9" s="1"/>
  <c r="H27" i="9"/>
  <c r="E27" i="9" s="1"/>
  <c r="G27" i="9"/>
  <c r="F27" i="9"/>
  <c r="B27" i="9"/>
  <c r="H26" i="9"/>
  <c r="G26" i="9"/>
  <c r="F26" i="9"/>
  <c r="H25" i="9"/>
  <c r="E25" i="9" s="1"/>
  <c r="G25" i="9"/>
  <c r="F25" i="9"/>
  <c r="B25" i="9"/>
  <c r="H24" i="9"/>
  <c r="G24" i="9"/>
  <c r="F24" i="9"/>
  <c r="E24" i="9"/>
  <c r="B24" i="9" s="1"/>
  <c r="H23" i="9"/>
  <c r="E23" i="9" s="1"/>
  <c r="G23" i="9"/>
  <c r="F23" i="9"/>
  <c r="B23" i="9"/>
  <c r="H22" i="9"/>
  <c r="E22" i="9" s="1"/>
  <c r="B22" i="9" s="1"/>
  <c r="G22" i="9"/>
  <c r="F22" i="9"/>
  <c r="H21" i="9"/>
  <c r="E21" i="9" s="1"/>
  <c r="G21" i="9"/>
  <c r="F21" i="9"/>
  <c r="B21" i="9"/>
  <c r="F20" i="9"/>
  <c r="F4" i="9"/>
  <c r="O3" i="9"/>
  <c r="G273" i="9" s="1"/>
  <c r="E273" i="9" s="1"/>
  <c r="B273" i="9" s="1"/>
  <c r="I3" i="9"/>
  <c r="H3" i="9"/>
  <c r="G3" i="9"/>
  <c r="D101" i="8"/>
  <c r="I36" i="3" s="1"/>
  <c r="D95" i="8"/>
  <c r="D90" i="8"/>
  <c r="D85" i="8"/>
  <c r="D80" i="8"/>
  <c r="D75" i="8"/>
  <c r="D70" i="8"/>
  <c r="D65" i="8"/>
  <c r="D60" i="8"/>
  <c r="D55" i="8"/>
  <c r="D50" i="8"/>
  <c r="D49" i="8"/>
  <c r="D44" i="8"/>
  <c r="D43" i="8"/>
  <c r="D36" i="8"/>
  <c r="D26" i="8"/>
  <c r="D24" i="8" s="1"/>
  <c r="C1499" i="1" s="1"/>
  <c r="D18" i="8"/>
  <c r="D8" i="8"/>
  <c r="D6" i="8" s="1"/>
  <c r="C1481" i="1"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E79" i="5"/>
  <c r="E78" i="5" s="1"/>
  <c r="D79" i="5"/>
  <c r="F79" i="5" s="1"/>
  <c r="D78" i="5"/>
  <c r="F78" i="5" s="1"/>
  <c r="F77" i="5"/>
  <c r="F76" i="5"/>
  <c r="F75" i="5"/>
  <c r="F74" i="5"/>
  <c r="F73" i="5"/>
  <c r="F72" i="5"/>
  <c r="F71" i="5"/>
  <c r="E70" i="5"/>
  <c r="D70" i="5"/>
  <c r="F70" i="5" s="1"/>
  <c r="E69" i="5"/>
  <c r="E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E6"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E528"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D420" i="4" s="1"/>
  <c r="E418" i="4"/>
  <c r="D418" i="4"/>
  <c r="E417" i="4"/>
  <c r="D412" i="1" s="1"/>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D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4" i="1" s="1"/>
  <c r="H184" i="1" s="1"/>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G23" i="3"/>
  <c r="B23" i="3"/>
  <c r="G22" i="3"/>
  <c r="B22" i="3"/>
  <c r="I21" i="3"/>
  <c r="G21" i="3"/>
  <c r="B21" i="3"/>
  <c r="I20" i="3"/>
  <c r="G20" i="3"/>
  <c r="B20" i="3"/>
  <c r="G19" i="3"/>
  <c r="B19" i="3"/>
  <c r="G18" i="3"/>
  <c r="B18" i="3"/>
  <c r="G17" i="3"/>
  <c r="B17" i="3"/>
  <c r="G16" i="3"/>
  <c r="B16" i="3"/>
  <c r="H10" i="3" a="1"/>
  <c r="H10" i="3" s="1"/>
  <c r="L3" i="9" s="1"/>
  <c r="C1580" i="1"/>
  <c r="H1580" i="1" s="1"/>
  <c r="G1579" i="1"/>
  <c r="C1579" i="1"/>
  <c r="H1579" i="1" s="1"/>
  <c r="C1578" i="1"/>
  <c r="H1578" i="1" s="1"/>
  <c r="G1577" i="1"/>
  <c r="C1577" i="1"/>
  <c r="H1577" i="1" s="1"/>
  <c r="C1576" i="1"/>
  <c r="H1576" i="1" s="1"/>
  <c r="G1575" i="1"/>
  <c r="C1575" i="1"/>
  <c r="H1575" i="1" s="1"/>
  <c r="C1574" i="1"/>
  <c r="H1574" i="1" s="1"/>
  <c r="G1573" i="1"/>
  <c r="C1573" i="1"/>
  <c r="H1573" i="1" s="1"/>
  <c r="C1572" i="1"/>
  <c r="H1572" i="1" s="1"/>
  <c r="G1571" i="1"/>
  <c r="C1571" i="1"/>
  <c r="H1571" i="1" s="1"/>
  <c r="C1570" i="1"/>
  <c r="H1570" i="1" s="1"/>
  <c r="G1569" i="1"/>
  <c r="C1569" i="1"/>
  <c r="H1569" i="1" s="1"/>
  <c r="C1568" i="1"/>
  <c r="H1568" i="1" s="1"/>
  <c r="G1567" i="1"/>
  <c r="C1567" i="1"/>
  <c r="H1567" i="1" s="1"/>
  <c r="C1566" i="1"/>
  <c r="H1566" i="1" s="1"/>
  <c r="G1565" i="1"/>
  <c r="C1565" i="1"/>
  <c r="H1565"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8" i="1"/>
  <c r="H1518" i="1" s="1"/>
  <c r="C1516" i="1"/>
  <c r="H1516" i="1" s="1"/>
  <c r="G1515" i="1"/>
  <c r="C1515" i="1"/>
  <c r="H1515" i="1" s="1"/>
  <c r="C1514" i="1"/>
  <c r="H1514" i="1" s="1"/>
  <c r="G1513" i="1"/>
  <c r="C1513" i="1"/>
  <c r="H1513" i="1" s="1"/>
  <c r="C1512" i="1"/>
  <c r="H1512" i="1" s="1"/>
  <c r="G1511" i="1"/>
  <c r="C1511" i="1"/>
  <c r="H1511" i="1" s="1"/>
  <c r="C1510" i="1"/>
  <c r="H1510" i="1" s="1"/>
  <c r="G1509" i="1"/>
  <c r="C1509" i="1"/>
  <c r="H1509" i="1" s="1"/>
  <c r="C1508" i="1"/>
  <c r="H1508" i="1" s="1"/>
  <c r="G1507" i="1"/>
  <c r="C1507" i="1"/>
  <c r="H1507" i="1" s="1"/>
  <c r="C1506" i="1"/>
  <c r="H1506" i="1" s="1"/>
  <c r="G1505" i="1"/>
  <c r="C1505" i="1"/>
  <c r="H1505" i="1" s="1"/>
  <c r="C1504" i="1"/>
  <c r="H1504" i="1" s="1"/>
  <c r="C1503" i="1"/>
  <c r="H1503" i="1" s="1"/>
  <c r="C1502" i="1"/>
  <c r="H1502" i="1" s="1"/>
  <c r="C1500" i="1"/>
  <c r="H1500" i="1" s="1"/>
  <c r="C1498" i="1"/>
  <c r="H1498" i="1" s="1"/>
  <c r="G1497" i="1"/>
  <c r="C1497" i="1"/>
  <c r="H1497" i="1" s="1"/>
  <c r="C1496" i="1"/>
  <c r="H1496" i="1" s="1"/>
  <c r="G1495" i="1"/>
  <c r="C1495" i="1"/>
  <c r="H1495" i="1" s="1"/>
  <c r="C1494" i="1"/>
  <c r="H1494" i="1" s="1"/>
  <c r="G1493" i="1"/>
  <c r="C1493" i="1"/>
  <c r="H1493" i="1" s="1"/>
  <c r="C1492" i="1"/>
  <c r="H1492" i="1" s="1"/>
  <c r="C1491" i="1"/>
  <c r="H1491" i="1" s="1"/>
  <c r="C1490" i="1"/>
  <c r="H1490" i="1" s="1"/>
  <c r="G1489" i="1"/>
  <c r="C1489" i="1"/>
  <c r="H1489" i="1" s="1"/>
  <c r="C1488" i="1"/>
  <c r="H1488" i="1" s="1"/>
  <c r="G1487" i="1"/>
  <c r="C1487" i="1"/>
  <c r="H1487" i="1" s="1"/>
  <c r="C1486" i="1"/>
  <c r="H1486" i="1" s="1"/>
  <c r="C1485" i="1"/>
  <c r="H1485" i="1" s="1"/>
  <c r="C1484" i="1"/>
  <c r="H1484" i="1" s="1"/>
  <c r="C1482" i="1"/>
  <c r="H1482" i="1" s="1"/>
  <c r="C1480" i="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C1345" i="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H1124" i="1" s="1"/>
  <c r="C1124" i="1"/>
  <c r="G1124"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H1065" i="1" s="1"/>
  <c r="C1065" i="1"/>
  <c r="G1065" i="1" s="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D1046" i="1"/>
  <c r="D1045" i="1"/>
  <c r="H1045" i="1" s="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C1024" i="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D984"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D718" i="1"/>
  <c r="C718" i="1"/>
  <c r="H718" i="1" s="1"/>
  <c r="D717" i="1"/>
  <c r="C717" i="1"/>
  <c r="H717" i="1" s="1"/>
  <c r="D716" i="1"/>
  <c r="C716" i="1"/>
  <c r="H716" i="1" s="1"/>
  <c r="D715" i="1"/>
  <c r="C715" i="1"/>
  <c r="D714" i="1"/>
  <c r="C714" i="1"/>
  <c r="D713" i="1"/>
  <c r="C713" i="1"/>
  <c r="D712" i="1"/>
  <c r="C712" i="1"/>
  <c r="H712" i="1" s="1"/>
  <c r="D711" i="1"/>
  <c r="C711" i="1"/>
  <c r="D710" i="1"/>
  <c r="C710" i="1"/>
  <c r="D709" i="1"/>
  <c r="C709" i="1"/>
  <c r="D708" i="1"/>
  <c r="C708" i="1"/>
  <c r="H708" i="1" s="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D644" i="1"/>
  <c r="C644" i="1"/>
  <c r="D643" i="1"/>
  <c r="C643" i="1"/>
  <c r="D642" i="1"/>
  <c r="C642" i="1"/>
  <c r="D641" i="1"/>
  <c r="C641" i="1"/>
  <c r="C638" i="1"/>
  <c r="D637" i="1"/>
  <c r="C637" i="1"/>
  <c r="D632" i="1"/>
  <c r="C632" i="1"/>
  <c r="H632" i="1" s="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C412" i="1"/>
  <c r="C411" i="1"/>
  <c r="D406" i="1"/>
  <c r="C406" i="1"/>
  <c r="H406" i="1" s="1"/>
  <c r="D405" i="1"/>
  <c r="C405" i="1"/>
  <c r="H405" i="1" s="1"/>
  <c r="D404" i="1"/>
  <c r="C404" i="1"/>
  <c r="H404" i="1" s="1"/>
  <c r="D402"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D365" i="1"/>
  <c r="H365" i="1" s="1"/>
  <c r="C365" i="1"/>
  <c r="D364" i="1"/>
  <c r="H364" i="1" s="1"/>
  <c r="C364" i="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D290" i="1"/>
  <c r="H290" i="1" s="1"/>
  <c r="C290" i="1"/>
  <c r="D289" i="1"/>
  <c r="H289" i="1" s="1"/>
  <c r="C289" i="1"/>
  <c r="D288" i="1"/>
  <c r="H288" i="1" s="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D261" i="1"/>
  <c r="H261" i="1" s="1"/>
  <c r="C261" i="1"/>
  <c r="G261" i="1" s="1"/>
  <c r="D260" i="1"/>
  <c r="H260" i="1" s="1"/>
  <c r="C260" i="1"/>
  <c r="D259" i="1"/>
  <c r="D258" i="1"/>
  <c r="H258" i="1" s="1"/>
  <c r="C258" i="1"/>
  <c r="G258" i="1" s="1"/>
  <c r="D257" i="1"/>
  <c r="H257" i="1" s="1"/>
  <c r="C257" i="1"/>
  <c r="D256" i="1"/>
  <c r="H256" i="1" s="1"/>
  <c r="C256" i="1"/>
  <c r="G256" i="1" s="1"/>
  <c r="D255" i="1"/>
  <c r="H255" i="1" s="1"/>
  <c r="C255" i="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C248" i="1"/>
  <c r="D247" i="1"/>
  <c r="H247" i="1" s="1"/>
  <c r="C247" i="1"/>
  <c r="G247" i="1" s="1"/>
  <c r="D246" i="1"/>
  <c r="H246" i="1" s="1"/>
  <c r="C246" i="1"/>
  <c r="G246" i="1" s="1"/>
  <c r="D245" i="1"/>
  <c r="H245" i="1" s="1"/>
  <c r="C245" i="1"/>
  <c r="G245" i="1" s="1"/>
  <c r="D244" i="1"/>
  <c r="H244" i="1" s="1"/>
  <c r="C244" i="1"/>
  <c r="D243" i="1"/>
  <c r="H243" i="1" s="1"/>
  <c r="C243" i="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H210" i="1" s="1"/>
  <c r="C210" i="1"/>
  <c r="G210" i="1" s="1"/>
  <c r="D209" i="1"/>
  <c r="H209" i="1" s="1"/>
  <c r="C209" i="1"/>
  <c r="G209" i="1" s="1"/>
  <c r="D208" i="1"/>
  <c r="H208" i="1" s="1"/>
  <c r="C208" i="1"/>
  <c r="G208" i="1" s="1"/>
  <c r="D207" i="1"/>
  <c r="H207" i="1" s="1"/>
  <c r="C207" i="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D191" i="1"/>
  <c r="H191" i="1" s="1"/>
  <c r="C191" i="1"/>
  <c r="D190" i="1"/>
  <c r="H190" i="1" s="1"/>
  <c r="C190" i="1"/>
  <c r="G190" i="1" s="1"/>
  <c r="D189" i="1"/>
  <c r="H189" i="1" s="1"/>
  <c r="C189" i="1"/>
  <c r="D188" i="1"/>
  <c r="H188" i="1" s="1"/>
  <c r="C188" i="1"/>
  <c r="G188" i="1" s="1"/>
  <c r="D187" i="1"/>
  <c r="H187" i="1" s="1"/>
  <c r="C187" i="1"/>
  <c r="G187" i="1" s="1"/>
  <c r="D186" i="1"/>
  <c r="H186" i="1" s="1"/>
  <c r="C186" i="1"/>
  <c r="D185" i="1"/>
  <c r="H185" i="1" s="1"/>
  <c r="C185" i="1"/>
  <c r="G185" i="1" s="1"/>
  <c r="C184" i="1"/>
  <c r="D183" i="1"/>
  <c r="H183" i="1" s="1"/>
  <c r="C183" i="1"/>
  <c r="D182" i="1"/>
  <c r="H182" i="1" s="1"/>
  <c r="C182" i="1"/>
  <c r="G182" i="1" s="1"/>
  <c r="D181" i="1"/>
  <c r="H181" i="1" s="1"/>
  <c r="C181" i="1"/>
  <c r="D180" i="1"/>
  <c r="H180" i="1" s="1"/>
  <c r="C180" i="1"/>
  <c r="D179" i="1"/>
  <c r="H179" i="1" s="1"/>
  <c r="C179" i="1"/>
  <c r="D178" i="1"/>
  <c r="H178" i="1" s="1"/>
  <c r="C178" i="1"/>
  <c r="G178" i="1" s="1"/>
  <c r="D177" i="1"/>
  <c r="H177" i="1" s="1"/>
  <c r="C177" i="1"/>
  <c r="D176" i="1"/>
  <c r="H176" i="1" s="1"/>
  <c r="C176" i="1"/>
  <c r="G176" i="1" s="1"/>
  <c r="D175" i="1"/>
  <c r="H175" i="1" s="1"/>
  <c r="C175" i="1"/>
  <c r="G175" i="1" s="1"/>
  <c r="D174" i="1"/>
  <c r="H174" i="1" s="1"/>
  <c r="C174" i="1"/>
  <c r="D173" i="1"/>
  <c r="H173" i="1" s="1"/>
  <c r="C173" i="1"/>
  <c r="D172" i="1"/>
  <c r="H172" i="1" s="1"/>
  <c r="C172" i="1"/>
  <c r="G172" i="1" s="1"/>
  <c r="D171" i="1"/>
  <c r="H171" i="1" s="1"/>
  <c r="C171" i="1"/>
  <c r="G171" i="1" s="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H158" i="1" s="1"/>
  <c r="C158" i="1"/>
  <c r="G158" i="1" s="1"/>
  <c r="D157" i="1"/>
  <c r="H157" i="1" s="1"/>
  <c r="C157" i="1"/>
  <c r="D156" i="1"/>
  <c r="H156" i="1" s="1"/>
  <c r="C156" i="1"/>
  <c r="G156" i="1" s="1"/>
  <c r="D155" i="1"/>
  <c r="H155" i="1" s="1"/>
  <c r="C155" i="1"/>
  <c r="D154" i="1"/>
  <c r="H154" i="1" s="1"/>
  <c r="C154" i="1"/>
  <c r="G154" i="1" s="1"/>
  <c r="D153" i="1"/>
  <c r="H153" i="1" s="1"/>
  <c r="C153" i="1"/>
  <c r="G153" i="1" s="1"/>
  <c r="D152" i="1"/>
  <c r="H152" i="1" s="1"/>
  <c r="C152" i="1"/>
  <c r="G152" i="1" s="1"/>
  <c r="D151" i="1"/>
  <c r="H151" i="1" s="1"/>
  <c r="C151" i="1"/>
  <c r="G151" i="1" s="1"/>
  <c r="D150" i="1"/>
  <c r="H150" i="1" s="1"/>
  <c r="C150" i="1"/>
  <c r="D149" i="1"/>
  <c r="H149" i="1" s="1"/>
  <c r="C149" i="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D134" i="1"/>
  <c r="H134" i="1" s="1"/>
  <c r="C134" i="1"/>
  <c r="G134" i="1" s="1"/>
  <c r="D133" i="1"/>
  <c r="H133" i="1" s="1"/>
  <c r="C133" i="1"/>
  <c r="G133" i="1" s="1"/>
  <c r="D132" i="1"/>
  <c r="H132" i="1" s="1"/>
  <c r="C132" i="1"/>
  <c r="G132" i="1" s="1"/>
  <c r="D131" i="1"/>
  <c r="H131" i="1" s="1"/>
  <c r="C131" i="1"/>
  <c r="D130" i="1"/>
  <c r="H130" i="1" s="1"/>
  <c r="C130" i="1"/>
  <c r="D129" i="1"/>
  <c r="D128" i="1"/>
  <c r="H128" i="1" s="1"/>
  <c r="C128" i="1"/>
  <c r="G128" i="1" s="1"/>
  <c r="D127" i="1"/>
  <c r="H127" i="1" s="1"/>
  <c r="C127" i="1"/>
  <c r="G127" i="1" s="1"/>
  <c r="D126" i="1"/>
  <c r="H126" i="1" s="1"/>
  <c r="C126" i="1"/>
  <c r="G126" i="1" s="1"/>
  <c r="D125" i="1"/>
  <c r="H125" i="1" s="1"/>
  <c r="C125" i="1"/>
  <c r="D124" i="1"/>
  <c r="H124" i="1" s="1"/>
  <c r="C124" i="1"/>
  <c r="D123" i="1"/>
  <c r="H123" i="1" s="1"/>
  <c r="C123" i="1"/>
  <c r="D122" i="1"/>
  <c r="H122" i="1" s="1"/>
  <c r="C122" i="1"/>
  <c r="D121" i="1"/>
  <c r="H121" i="1" s="1"/>
  <c r="C121" i="1"/>
  <c r="D120" i="1"/>
  <c r="H120" i="1" s="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D80" i="1"/>
  <c r="H80" i="1" s="1"/>
  <c r="C80" i="1"/>
  <c r="G80" i="1" s="1"/>
  <c r="D79" i="1"/>
  <c r="H79" i="1" s="1"/>
  <c r="C79" i="1"/>
  <c r="D78" i="1"/>
  <c r="H78" i="1" s="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H37" i="1"/>
  <c r="D37" i="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H26" i="1"/>
  <c r="D26" i="1"/>
  <c r="C26" i="1"/>
  <c r="G26" i="1" s="1"/>
  <c r="D25" i="1"/>
  <c r="H25" i="1" s="1"/>
  <c r="C25" i="1"/>
  <c r="G25" i="1" s="1"/>
  <c r="D24" i="1"/>
  <c r="H24" i="1" s="1"/>
  <c r="C24" i="1"/>
  <c r="G24" i="1" s="1"/>
  <c r="D23" i="1"/>
  <c r="H23" i="1" s="1"/>
  <c r="C23" i="1"/>
  <c r="G23" i="1" s="1"/>
  <c r="D22" i="1"/>
  <c r="H22" i="1" s="1"/>
  <c r="C22" i="1"/>
  <c r="G22" i="1" s="1"/>
  <c r="D21" i="1"/>
  <c r="H21" i="1" s="1"/>
  <c r="C21" i="1"/>
  <c r="G21" i="1" s="1"/>
  <c r="H20" i="1"/>
  <c r="D20" i="1"/>
  <c r="C20" i="1"/>
  <c r="G20" i="1" s="1"/>
  <c r="D19" i="1"/>
  <c r="H19" i="1" s="1"/>
  <c r="C19" i="1"/>
  <c r="G19" i="1" s="1"/>
  <c r="D18" i="1"/>
  <c r="H18" i="1" s="1"/>
  <c r="C18" i="1"/>
  <c r="G18" i="1" s="1"/>
  <c r="D17" i="1"/>
  <c r="H17" i="1" s="1"/>
  <c r="C17" i="1"/>
  <c r="G17" i="1" s="1"/>
  <c r="D16" i="1"/>
  <c r="H16" i="1" s="1"/>
  <c r="C16" i="1"/>
  <c r="G16" i="1" s="1"/>
  <c r="H15" i="1"/>
  <c r="D15" i="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E32" i="9" l="1"/>
  <c r="B32" i="9" s="1"/>
  <c r="E284" i="9"/>
  <c r="B284" i="9" s="1"/>
  <c r="G1503" i="1"/>
  <c r="C1501" i="1"/>
  <c r="H1499" i="1"/>
  <c r="G1499" i="1"/>
  <c r="G1491" i="1"/>
  <c r="C1483" i="1"/>
  <c r="H1483" i="1" s="1"/>
  <c r="H1481" i="1"/>
  <c r="G1481" i="1"/>
  <c r="G1485" i="1"/>
  <c r="G1483" i="1"/>
  <c r="G288" i="1"/>
  <c r="D411" i="1"/>
  <c r="G411" i="1" s="1"/>
  <c r="H637" i="1"/>
  <c r="E26" i="9"/>
  <c r="B26" i="9" s="1"/>
  <c r="H821" i="1"/>
  <c r="H719" i="1"/>
  <c r="H715" i="1"/>
  <c r="H714" i="1"/>
  <c r="H713" i="1"/>
  <c r="H711" i="1"/>
  <c r="H710" i="1"/>
  <c r="H709" i="1"/>
  <c r="H703" i="1"/>
  <c r="H669" i="1"/>
  <c r="H668" i="1"/>
  <c r="H644" i="1"/>
  <c r="H643" i="1"/>
  <c r="F652" i="4"/>
  <c r="H642" i="1"/>
  <c r="H645" i="1"/>
  <c r="H641" i="1"/>
  <c r="G366" i="1"/>
  <c r="F363" i="4"/>
  <c r="F369" i="4"/>
  <c r="G358" i="1"/>
  <c r="G364" i="1"/>
  <c r="G365" i="1"/>
  <c r="G291" i="1"/>
  <c r="G290" i="1"/>
  <c r="F418" i="4"/>
  <c r="H413" i="1"/>
  <c r="G289" i="1"/>
  <c r="E644" i="4"/>
  <c r="D638" i="1" s="1"/>
  <c r="H638" i="1" s="1"/>
  <c r="H411" i="1"/>
  <c r="H412" i="1"/>
  <c r="F643" i="4"/>
  <c r="G260" i="1"/>
  <c r="G262" i="1"/>
  <c r="G255" i="1"/>
  <c r="G257" i="1"/>
  <c r="E252" i="4"/>
  <c r="D248" i="1" s="1"/>
  <c r="H248" i="1" s="1"/>
  <c r="F259" i="4"/>
  <c r="G220" i="1"/>
  <c r="G243" i="1"/>
  <c r="G244" i="1"/>
  <c r="G192" i="1"/>
  <c r="G206" i="1"/>
  <c r="G207" i="1"/>
  <c r="G191" i="1"/>
  <c r="G189" i="1"/>
  <c r="G184" i="1"/>
  <c r="G186" i="1"/>
  <c r="F188" i="4"/>
  <c r="F222" i="9"/>
  <c r="B222" i="9" s="1"/>
  <c r="G183" i="1"/>
  <c r="F220" i="9"/>
  <c r="B220" i="9" s="1"/>
  <c r="G181" i="1"/>
  <c r="G180" i="1"/>
  <c r="G179" i="1"/>
  <c r="F218" i="9"/>
  <c r="B218" i="9" s="1"/>
  <c r="G177" i="1"/>
  <c r="F177" i="4"/>
  <c r="G173" i="1"/>
  <c r="G174" i="1"/>
  <c r="G170" i="1"/>
  <c r="G169" i="1"/>
  <c r="G168" i="1"/>
  <c r="F169" i="4"/>
  <c r="G167" i="1"/>
  <c r="G165" i="1"/>
  <c r="G166" i="1"/>
  <c r="G164" i="1"/>
  <c r="G163" i="1"/>
  <c r="G162" i="1"/>
  <c r="F164" i="4"/>
  <c r="G160" i="1"/>
  <c r="G161" i="1"/>
  <c r="G155" i="1"/>
  <c r="G157" i="1"/>
  <c r="E152" i="4"/>
  <c r="F159" i="4"/>
  <c r="G149" i="1"/>
  <c r="G150" i="1"/>
  <c r="G130" i="1"/>
  <c r="G131" i="1"/>
  <c r="G124" i="1"/>
  <c r="G125" i="1"/>
  <c r="G123" i="1"/>
  <c r="F125" i="4"/>
  <c r="G120" i="1"/>
  <c r="G121" i="1"/>
  <c r="G122" i="1"/>
  <c r="G102" i="1"/>
  <c r="G108" i="1"/>
  <c r="G113" i="1"/>
  <c r="F112" i="4"/>
  <c r="F83" i="4"/>
  <c r="G78" i="1"/>
  <c r="G79" i="1"/>
  <c r="G81" i="1"/>
  <c r="E31" i="9"/>
  <c r="B31" i="9" s="1"/>
  <c r="F214" i="9"/>
  <c r="B214" i="9" s="1"/>
  <c r="F216" i="9"/>
  <c r="B216" i="9" s="1"/>
  <c r="E283" i="9"/>
  <c r="B283" i="9" s="1"/>
  <c r="H380"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1024" i="1"/>
  <c r="H1024" i="1"/>
  <c r="G1026" i="1"/>
  <c r="G1028" i="1"/>
  <c r="G1030" i="1"/>
  <c r="G1032" i="1"/>
  <c r="G1034" i="1"/>
  <c r="G1036" i="1"/>
  <c r="G1038" i="1"/>
  <c r="G1040" i="1"/>
  <c r="G1042" i="1"/>
  <c r="G1044" i="1"/>
  <c r="E6" i="4"/>
  <c r="G1299" i="1"/>
  <c r="G1345" i="1"/>
  <c r="H1345" i="1"/>
  <c r="G1347" i="1"/>
  <c r="G1349" i="1"/>
  <c r="G1351" i="1"/>
  <c r="G1353" i="1"/>
  <c r="G1355" i="1"/>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D7" i="4"/>
  <c r="D133" i="4"/>
  <c r="D139" i="4"/>
  <c r="D163" i="4"/>
  <c r="D151" i="4" s="1"/>
  <c r="D215" i="4"/>
  <c r="D263" i="4"/>
  <c r="E408" i="4"/>
  <c r="D403" i="1" s="1"/>
  <c r="D636" i="4"/>
  <c r="D42" i="8"/>
  <c r="G294" i="9" s="1"/>
  <c r="E294" i="9" s="1"/>
  <c r="H1439" i="1"/>
  <c r="I1439" i="1" s="1"/>
  <c r="H1440" i="1"/>
  <c r="I1440" i="1" s="1"/>
  <c r="H1441" i="1"/>
  <c r="I1441" i="1" s="1"/>
  <c r="H1442" i="1"/>
  <c r="I1442" i="1" s="1"/>
  <c r="H1443" i="1"/>
  <c r="I1443" i="1" s="1"/>
  <c r="H1444" i="1"/>
  <c r="I1444" i="1" s="1"/>
  <c r="H1480" i="1"/>
  <c r="H20" i="9"/>
  <c r="G20" i="9"/>
  <c r="F152" i="4"/>
  <c r="F351" i="4"/>
  <c r="D350" i="4"/>
  <c r="F420" i="4"/>
  <c r="D635" i="4"/>
  <c r="E636" i="4"/>
  <c r="D630" i="1" s="1"/>
  <c r="H289" i="9"/>
  <c r="E176" i="5"/>
  <c r="E237" i="5"/>
  <c r="D298" i="4"/>
  <c r="F352" i="4"/>
  <c r="F364" i="4"/>
  <c r="F416" i="4"/>
  <c r="F421" i="4"/>
  <c r="F473" i="4"/>
  <c r="F485" i="4"/>
  <c r="E142" i="9"/>
  <c r="B142" i="9" s="1"/>
  <c r="F603" i="4"/>
  <c r="D7" i="5"/>
  <c r="D69" i="5"/>
  <c r="E287" i="9"/>
  <c r="B287" i="9" s="1"/>
  <c r="F149" i="5"/>
  <c r="D190" i="5"/>
  <c r="D206" i="5"/>
  <c r="D238" i="5"/>
  <c r="F5" i="6"/>
  <c r="D89" i="6"/>
  <c r="D129" i="6"/>
  <c r="D141" i="6"/>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H164" i="9"/>
  <c r="G278" i="9"/>
  <c r="E278" i="9" s="1"/>
  <c r="B278"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E165" i="9" s="1"/>
  <c r="B165" i="9" s="1"/>
  <c r="I10" i="9"/>
  <c r="F417" i="4"/>
  <c r="F528" i="4"/>
  <c r="F88" i="5"/>
  <c r="E289" i="9"/>
  <c r="B289" i="9" s="1"/>
  <c r="F177" i="5"/>
  <c r="B297" i="9"/>
  <c r="E296" i="9"/>
  <c r="I10" i="3" s="1"/>
  <c r="B280" i="9"/>
  <c r="F275" i="9"/>
  <c r="H1501" i="1" l="1"/>
  <c r="G1501" i="1"/>
  <c r="F212" i="9"/>
  <c r="B212" i="9" s="1"/>
  <c r="F252" i="4"/>
  <c r="G248" i="1"/>
  <c r="E151" i="4"/>
  <c r="F151" i="4" s="1"/>
  <c r="D148" i="1"/>
  <c r="D289" i="4"/>
  <c r="H17" i="3"/>
  <c r="C147" i="1"/>
  <c r="B191" i="9"/>
  <c r="F129" i="6"/>
  <c r="C1423" i="1"/>
  <c r="D237" i="5"/>
  <c r="F238" i="5"/>
  <c r="C1215" i="1"/>
  <c r="G291" i="9"/>
  <c r="E291" i="9" s="1"/>
  <c r="B291" i="9" s="1"/>
  <c r="F190" i="5"/>
  <c r="C1167" i="1"/>
  <c r="D68" i="5"/>
  <c r="F69" i="5"/>
  <c r="C1047" i="1"/>
  <c r="D407" i="4"/>
  <c r="F298" i="4"/>
  <c r="C293" i="1"/>
  <c r="E175" i="5"/>
  <c r="I22" i="3"/>
  <c r="D1153" i="1"/>
  <c r="E20" i="9"/>
  <c r="K1432" i="9"/>
  <c r="G295" i="9"/>
  <c r="E295" i="9" s="1"/>
  <c r="B295" i="9" s="1"/>
  <c r="I34" i="3"/>
  <c r="C1517" i="1"/>
  <c r="F215" i="4"/>
  <c r="C211" i="1"/>
  <c r="F139" i="4"/>
  <c r="C135" i="1"/>
  <c r="D6" i="4"/>
  <c r="F7" i="4"/>
  <c r="C3" i="1"/>
  <c r="E164" i="9"/>
  <c r="B164" i="9" s="1"/>
  <c r="F141" i="6"/>
  <c r="H28" i="3"/>
  <c r="C1435" i="1"/>
  <c r="F89" i="6"/>
  <c r="C1383" i="1"/>
  <c r="G299" i="9"/>
  <c r="E299" i="9" s="1"/>
  <c r="G292" i="9"/>
  <c r="E292" i="9" s="1"/>
  <c r="B292" i="9" s="1"/>
  <c r="F206" i="5"/>
  <c r="C1183" i="1"/>
  <c r="D176" i="5"/>
  <c r="D6" i="5"/>
  <c r="F7" i="5"/>
  <c r="H20" i="3"/>
  <c r="C985" i="1"/>
  <c r="I23" i="3"/>
  <c r="D1214" i="1"/>
  <c r="F635" i="4"/>
  <c r="C629" i="1"/>
  <c r="D408" i="4"/>
  <c r="F350" i="4"/>
  <c r="C345" i="1"/>
  <c r="B294" i="9"/>
  <c r="F636" i="4"/>
  <c r="C630" i="1"/>
  <c r="F263" i="4"/>
  <c r="C259" i="1"/>
  <c r="F163" i="4"/>
  <c r="C159" i="1"/>
  <c r="F133" i="4"/>
  <c r="C129" i="1"/>
  <c r="E412" i="4"/>
  <c r="I16" i="3"/>
  <c r="D2" i="1"/>
  <c r="E293" i="9" l="1"/>
  <c r="H148" i="1"/>
  <c r="G148" i="1"/>
  <c r="D147" i="1"/>
  <c r="G147" i="1" s="1"/>
  <c r="E289" i="4"/>
  <c r="F289" i="4" s="1"/>
  <c r="I17" i="3"/>
  <c r="E639" i="4"/>
  <c r="D407" i="1"/>
  <c r="G129" i="1"/>
  <c r="H129" i="1"/>
  <c r="G159" i="1"/>
  <c r="H159" i="1"/>
  <c r="G259" i="1"/>
  <c r="H259" i="1"/>
  <c r="H630" i="1"/>
  <c r="G630" i="1"/>
  <c r="G345" i="1"/>
  <c r="H345" i="1"/>
  <c r="F408" i="4"/>
  <c r="C403" i="1"/>
  <c r="F6" i="5"/>
  <c r="C984" i="1"/>
  <c r="G1183" i="1"/>
  <c r="H1183" i="1"/>
  <c r="H1383" i="1"/>
  <c r="G1383" i="1"/>
  <c r="H9" i="3"/>
  <c r="H1435" i="1"/>
  <c r="G1435" i="1"/>
  <c r="G135" i="1"/>
  <c r="H135" i="1"/>
  <c r="G211" i="1"/>
  <c r="H211" i="1"/>
  <c r="G1517" i="1"/>
  <c r="H1517" i="1"/>
  <c r="H11" i="3"/>
  <c r="B20" i="9"/>
  <c r="E19" i="9"/>
  <c r="G293" i="1"/>
  <c r="H293" i="1"/>
  <c r="F407" i="4"/>
  <c r="C402" i="1"/>
  <c r="G1167" i="1"/>
  <c r="H1167" i="1"/>
  <c r="H1423" i="1"/>
  <c r="G1423" i="1"/>
  <c r="H629" i="1"/>
  <c r="G629" i="1"/>
  <c r="H985" i="1"/>
  <c r="G985" i="1"/>
  <c r="D175" i="5"/>
  <c r="F176" i="5"/>
  <c r="H22" i="3"/>
  <c r="C1153" i="1"/>
  <c r="B299" i="9"/>
  <c r="E298" i="9"/>
  <c r="G3" i="1"/>
  <c r="H3" i="1"/>
  <c r="D290" i="4"/>
  <c r="D412" i="4"/>
  <c r="F6" i="4"/>
  <c r="H16" i="3"/>
  <c r="C2" i="1"/>
  <c r="D1152" i="1"/>
  <c r="H276" i="9"/>
  <c r="G1047" i="1"/>
  <c r="H1047" i="1"/>
  <c r="F68" i="5"/>
  <c r="H21" i="3"/>
  <c r="C1046" i="1"/>
  <c r="G1215" i="1"/>
  <c r="H1215" i="1"/>
  <c r="F237" i="5"/>
  <c r="H23" i="3"/>
  <c r="C1214" i="1"/>
  <c r="D413" i="4"/>
  <c r="D291" i="4"/>
  <c r="C285" i="1"/>
  <c r="H147" i="1" l="1"/>
  <c r="D285" i="1"/>
  <c r="H285" i="1" s="1"/>
  <c r="E413" i="4"/>
  <c r="E291" i="4"/>
  <c r="D287" i="1" s="1"/>
  <c r="E290" i="4"/>
  <c r="D286" i="1" s="1"/>
  <c r="F175" i="5"/>
  <c r="C1152" i="1"/>
  <c r="G285" i="1"/>
  <c r="F291" i="4"/>
  <c r="C287" i="1"/>
  <c r="G1214" i="1"/>
  <c r="H1214" i="1"/>
  <c r="G2" i="1"/>
  <c r="H2" i="1"/>
  <c r="F290" i="4"/>
  <c r="C286" i="1"/>
  <c r="G1153" i="1"/>
  <c r="H1153" i="1"/>
  <c r="H402" i="1"/>
  <c r="G402" i="1"/>
  <c r="N3" i="9"/>
  <c r="I11" i="3"/>
  <c r="H8" i="3"/>
  <c r="H984" i="1"/>
  <c r="G984" i="1"/>
  <c r="G276" i="9"/>
  <c r="E276" i="9" s="1"/>
  <c r="H403" i="1"/>
  <c r="G403" i="1"/>
  <c r="D640" i="4"/>
  <c r="D415" i="4"/>
  <c r="F413" i="4"/>
  <c r="C408" i="1"/>
  <c r="G1046" i="1"/>
  <c r="H1046" i="1"/>
  <c r="D639" i="4"/>
  <c r="D414" i="4"/>
  <c r="F412" i="4"/>
  <c r="C407" i="1"/>
  <c r="K3" i="9"/>
  <c r="I9" i="3"/>
  <c r="G282" i="9"/>
  <c r="E282" i="9" s="1"/>
  <c r="B282" i="9" s="1"/>
  <c r="D633" i="1"/>
  <c r="E414" i="4" l="1"/>
  <c r="D409" i="1" s="1"/>
  <c r="D408" i="1"/>
  <c r="H408" i="1" s="1"/>
  <c r="E415" i="4"/>
  <c r="D410" i="1" s="1"/>
  <c r="E640" i="4"/>
  <c r="F640" i="4" s="1"/>
  <c r="D641" i="4"/>
  <c r="F639" i="4"/>
  <c r="C633" i="1"/>
  <c r="D642" i="4"/>
  <c r="C634" i="1"/>
  <c r="M3" i="9"/>
  <c r="G287" i="1"/>
  <c r="H287" i="1"/>
  <c r="G1152" i="1"/>
  <c r="H1152" i="1"/>
  <c r="H407" i="1"/>
  <c r="G407" i="1"/>
  <c r="C409" i="1"/>
  <c r="G408" i="1"/>
  <c r="F415" i="4"/>
  <c r="C410" i="1"/>
  <c r="E275" i="9"/>
  <c r="I8" i="3" s="1"/>
  <c r="B276" i="9"/>
  <c r="G286" i="1"/>
  <c r="H286" i="1"/>
  <c r="F414" i="4" l="1"/>
  <c r="D634" i="1"/>
  <c r="H634" i="1" s="1"/>
  <c r="E641" i="4"/>
  <c r="E642" i="4"/>
  <c r="H410" i="1"/>
  <c r="G410" i="1"/>
  <c r="H409" i="1"/>
  <c r="G409" i="1"/>
  <c r="D646" i="4"/>
  <c r="F642" i="4"/>
  <c r="C636" i="1"/>
  <c r="H633" i="1"/>
  <c r="G633" i="1"/>
  <c r="D645" i="4"/>
  <c r="F641" i="4"/>
  <c r="C635" i="1"/>
  <c r="G634" i="1" l="1"/>
  <c r="E645" i="4"/>
  <c r="F645" i="4" s="1"/>
  <c r="D635" i="1"/>
  <c r="H635" i="1" s="1"/>
  <c r="E646" i="4"/>
  <c r="D636" i="1"/>
  <c r="H636" i="1" s="1"/>
  <c r="H18" i="3"/>
  <c r="C639" i="1"/>
  <c r="F646" i="4"/>
  <c r="H19" i="3"/>
  <c r="C640" i="1"/>
  <c r="G636" i="1" l="1"/>
  <c r="G635" i="1"/>
  <c r="G274" i="9"/>
  <c r="E274" i="9" s="1"/>
  <c r="B274" i="9" s="1"/>
  <c r="I19" i="3"/>
  <c r="D640" i="1"/>
  <c r="H640" i="1" s="1"/>
  <c r="I18" i="3"/>
  <c r="D639" i="1"/>
  <c r="H639" i="1" s="1"/>
  <c r="G639" i="1" l="1"/>
  <c r="H7" i="3"/>
  <c r="I7" i="3" s="1"/>
  <c r="G640" i="1"/>
  <c r="J3" i="9" l="1"/>
  <c r="L271" i="9" s="1"/>
  <c r="H17" i="9" l="1"/>
  <c r="K11" i="9"/>
  <c r="J6" i="9"/>
  <c r="G15" i="9"/>
  <c r="I9" i="9"/>
  <c r="I11" i="9"/>
  <c r="M16" i="9"/>
  <c r="K5" i="9"/>
  <c r="M15" i="9"/>
  <c r="K13" i="9"/>
  <c r="J8" i="9"/>
  <c r="I6" i="9"/>
  <c r="L15" i="9"/>
  <c r="F15" i="9" s="1"/>
  <c r="J12" i="9"/>
  <c r="K9" i="9"/>
  <c r="I7" i="9"/>
  <c r="K12" i="9"/>
  <c r="I17" i="9"/>
  <c r="G16" i="9"/>
  <c r="K8" i="9"/>
  <c r="I13" i="9"/>
  <c r="I8" i="9"/>
  <c r="G17" i="9"/>
  <c r="H15" i="9"/>
  <c r="E15" i="9" s="1"/>
  <c r="J11" i="9"/>
  <c r="J7" i="9"/>
  <c r="H16" i="9"/>
  <c r="K7" i="9"/>
  <c r="J13" i="9"/>
  <c r="G18" i="9"/>
  <c r="J10" i="9"/>
  <c r="I5" i="9"/>
  <c r="L16" i="9"/>
  <c r="F16" i="9" s="1"/>
  <c r="K10" i="9"/>
  <c r="J5" i="9"/>
  <c r="M271" i="9"/>
  <c r="F271" i="9" s="1"/>
  <c r="I12" i="9"/>
  <c r="J9" i="9"/>
  <c r="K6" i="9"/>
  <c r="J17" i="9"/>
  <c r="H18" i="9"/>
  <c r="E7" i="9"/>
  <c r="B7" i="9" s="1"/>
  <c r="E16" i="9"/>
  <c r="E11" i="9" l="1"/>
  <c r="B11" i="9" s="1"/>
  <c r="E17" i="9"/>
  <c r="B17" i="9" s="1"/>
  <c r="E9" i="9"/>
  <c r="B9" i="9" s="1"/>
  <c r="E10" i="9"/>
  <c r="B10" i="9" s="1"/>
  <c r="E8" i="9"/>
  <c r="B8" i="9" s="1"/>
  <c r="E5" i="9"/>
  <c r="B5" i="9" s="1"/>
  <c r="E18" i="9"/>
  <c r="B18" i="9" s="1"/>
  <c r="E12" i="9"/>
  <c r="B12" i="9" s="1"/>
  <c r="E6" i="9"/>
  <c r="B6" i="9" s="1"/>
  <c r="E13" i="9"/>
  <c r="B13" i="9" s="1"/>
  <c r="B271" i="9"/>
  <c r="F19" i="9"/>
  <c r="B16" i="9"/>
  <c r="F14" i="9"/>
  <c r="B15" i="9"/>
  <c r="E14" i="9" l="1"/>
  <c r="F3" i="9"/>
  <c r="E4" i="9"/>
  <c r="E3" i="9" s="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<sst xmlns="http://schemas.openxmlformats.org/spreadsheetml/2006/main" count="4338" uniqueCount="3399">
  <si>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</si>
  <si>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</si>
  <si>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</si>
  <si>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</si>
  <si>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</si>
  <si>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</si>
  <si>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</si>
  <si>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</si>
  <si>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</si>
  <si>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</si>
  <si>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</si>
  <si>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</si>
  <si>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</si>
  <si>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</si>
  <si>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</si>
  <si>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</si>
  <si>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</si>
  <si>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</si>
  <si>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</si>
  <si>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</si>
  <si>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</si>
  <si>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</si>
  <si>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</si>
  <si>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</si>
  <si>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</si>
  <si>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</si>
  <si>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</si>
  <si>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</si>
  <si>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</si>
  <si>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</si>
  <si>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</si>
  <si>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</si>
  <si>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</si>
  <si>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</si>
  <si>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</si>
  <si>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</si>
  <si>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</si>
  <si>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</si>
  <si>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</si>
  <si>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</si>
  <si>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</si>
  <si>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</si>
  <si>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</si>
  <si>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</si>
  <si>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</si>
  <si>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</si>
  <si>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</si>
  <si>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</si>
  <si>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15657 - OSNOVNA ŠKOLA MATIJE GUPCA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</si>
  <si>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</si>
  <si>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</si>
  <si>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</si>
  <si>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</si>
  <si>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</si>
  <si>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</si>
  <si>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</si>
  <si>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</si>
  <si>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</si>
  <si>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</si>
  <si>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</si>
  <si>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</si>
  <si>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</si>
  <si>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</si>
  <si>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</si>
  <si>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</si>
  <si>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</si>
  <si>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</si>
  <si>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</si>
  <si>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</si>
  <si>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</si>
  <si>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</si>
  <si>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</si>
  <si>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</si>
  <si>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</si>
  <si>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</si>
  <si>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</si>
  <si>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</si>
  <si>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</si>
  <si>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</si>
  <si>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</si>
  <si>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</si>
  <si>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</si>
  <si>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</si>
  <si>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</si>
  <si>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</si>
  <si>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</si>
  <si>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</si>
  <si>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</si>
  <si>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</si>
  <si>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</si>
  <si>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</si>
  <si>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</si>
  <si>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</si>
  <si>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</si>
  <si>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</si>
  <si>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</si>
  <si>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</si>
  <si>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</si>
  <si>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</si>
  <si>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</si>
  <si>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</si>
  <si>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</si>
  <si>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</si>
  <si>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</si>
  <si>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</si>
  <si>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</si>
  <si>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</si>
  <si>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</si>
  <si>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</si>
  <si>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</si>
  <si>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</si>
  <si>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</si>
  <si>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</si>
  <si>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</si>
  <si>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</si>
  <si>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</si>
  <si>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</si>
  <si>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</si>
  <si>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</si>
  <si>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</si>
  <si>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</si>
  <si>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</si>
  <si>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</si>
  <si>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</si>
  <si>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</si>
  <si>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</si>
  <si>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</si>
  <si>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</si>
  <si>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</si>
  <si>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</si>
  <si>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</si>
  <si>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</si>
  <si>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</si>
  <si>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</si>
  <si>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</si>
  <si>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</si>
  <si>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</si>
  <si>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</si>
  <si>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</si>
  <si>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</si>
  <si>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</si>
  <si>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</si>
  <si>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</si>
  <si>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</si>
  <si>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</si>
  <si>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</si>
  <si>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</si>
  <si>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</si>
  <si>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</si>
  <si>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</si>
  <si>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</si>
  <si>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</si>
  <si>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</si>
  <si>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</si>
  <si>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</si>
  <si>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</si>
  <si>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</si>
  <si>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</si>
  <si>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</si>
  <si>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</si>
  <si>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</si>
  <si>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</si>
  <si>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</si>
  <si>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</si>
  <si>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</si>
  <si>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</si>
  <si>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</si>
  <si>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</si>
  <si>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</si>
  <si>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</si>
  <si>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</si>
  <si>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</si>
  <si>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</si>
  <si>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</si>
  <si>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</si>
  <si>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</si>
  <si>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</si>
  <si>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</si>
  <si>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</si>
  <si>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</si>
  <si>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</si>
  <si>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</si>
  <si>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</si>
  <si>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</si>
  <si>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</si>
  <si>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</si>
  <si>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</si>
  <si>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</si>
  <si>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</si>
  <si>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</si>
  <si>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</si>
  <si>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</si>
  <si>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</si>
  <si>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</si>
  <si>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</si>
  <si>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</si>
  <si>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</si>
  <si>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</si>
  <si>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</si>
  <si>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</si>
  <si>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</si>
  <si>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</si>
  <si>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</si>
  <si>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</si>
  <si>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</si>
  <si>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</si>
  <si>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</si>
  <si>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</si>
  <si>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</si>
  <si>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</si>
  <si>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</si>
  <si>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</si>
  <si>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</si>
  <si>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</si>
  <si>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</si>
  <si>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</si>
  <si>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</si>
  <si>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</si>
  <si>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</si>
  <si>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</si>
  <si>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</si>
  <si>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</si>
  <si>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</si>
  <si>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</si>
  <si>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</si>
  <si>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</si>
  <si>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</si>
  <si>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</si>
  <si>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</si>
  <si>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</si>
  <si>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</si>
  <si>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</si>
  <si>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</si>
  <si>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</si>
  <si>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</si>
  <si>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</si>
  <si>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</si>
  <si>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</si>
  <si>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</si>
  <si>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</si>
  <si>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</si>
  <si>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</si>
  <si>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</si>
  <si>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</si>
  <si>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</si>
  <si>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</si>
  <si>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</si>
  <si>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</si>
  <si>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</si>
  <si>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</si>
  <si>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</si>
  <si>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</si>
  <si>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</si>
  <si>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</si>
  <si>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</si>
  <si>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</si>
  <si>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</si>
  <si>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</si>
  <si>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</si>
  <si>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</si>
  <si>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</si>
  <si>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</si>
  <si>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</si>
  <si>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</si>
  <si>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</si>
  <si>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</si>
  <si>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</si>
  <si>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</si>
  <si>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</si>
  <si>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</si>
  <si>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</si>
  <si>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</si>
  <si>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</si>
  <si>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</si>
  <si>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</si>
  <si>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</si>
  <si>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</si>
  <si>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</si>
  <si>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</si>
  <si>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</si>
  <si>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</si>
  <si>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</si>
  <si>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</si>
  <si>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</si>
  <si>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</si>
  <si>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</si>
  <si>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</si>
  <si>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</si>
  <si>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</si>
  <si>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</si>
  <si>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</si>
  <si>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</si>
  <si>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</si>
  <si>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</si>
  <si>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</si>
  <si>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</si>
  <si>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</si>
  <si>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</si>
  <si>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</si>
  <si>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</si>
  <si>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</si>
  <si>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</si>
  <si>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</si>
  <si>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</si>
  <si>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</si>
  <si>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</si>
  <si>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</si>
  <si>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</si>
  <si>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</si>
  <si>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</si>
  <si>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</si>
  <si>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</si>
  <si>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</si>
  <si>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</si>
  <si>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</si>
  <si>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</si>
  <si>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</si>
  <si>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</si>
  <si>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</si>
  <si>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</si>
  <si>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</si>
  <si>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</si>
  <si>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</si>
  <si>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</si>
  <si>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</si>
  <si>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</si>
  <si>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</si>
  <si>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</si>
  <si>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</si>
  <si>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</si>
  <si>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</si>
  <si>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</si>
  <si>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</si>
  <si>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</si>
  <si>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</si>
  <si>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</si>
  <si>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</si>
  <si>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</si>
  <si>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</si>
  <si>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</si>
  <si>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</si>
  <si>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</si>
  <si>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</si>
  <si>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</si>
  <si>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</si>
  <si>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</si>
  <si>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</si>
  <si>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</si>
  <si>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</si>
  <si>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</si>
  <si>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</si>
  <si>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</si>
  <si>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</si>
  <si>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</si>
  <si>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</si>
  <si>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</si>
  <si>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</si>
  <si>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</si>
  <si>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</si>
  <si>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</si>
  <si>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</si>
  <si>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</si>
  <si>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</si>
  <si>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</si>
  <si>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</si>
  <si>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</si>
  <si>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</si>
  <si>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</si>
  <si>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</si>
  <si>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</si>
  <si>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</si>
  <si>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</si>
  <si>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</si>
  <si>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</si>
  <si>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</si>
  <si>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</si>
  <si>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</si>
  <si>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</si>
  <si>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</si>
  <si>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</si>
  <si>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</si>
  <si>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</si>
  <si>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</si>
  <si>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</si>
  <si>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</si>
  <si>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</si>
  <si>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</si>
  <si>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</si>
  <si>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</si>
  <si>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</si>
  <si>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</si>
  <si>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</si>
  <si>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</si>
  <si>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</si>
  <si>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</si>
  <si>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</si>
  <si>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</si>
  <si>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</si>
  <si>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</si>
  <si>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</si>
  <si>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</si>
  <si>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</si>
  <si>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</si>
  <si>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</si>
  <si>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</si>
  <si>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</si>
  <si>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</si>
  <si>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</si>
  <si>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</si>
  <si>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</si>
  <si>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</si>
  <si>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</si>
  <si>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</si>
  <si>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</si>
  <si>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</si>
  <si>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</si>
  <si>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</si>
  <si>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</si>
  <si>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</si>
  <si>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</si>
  <si>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</si>
  <si>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</si>
  <si>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</si>
  <si>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</si>
  <si>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</si>
  <si>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</si>
  <si>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</si>
  <si>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</si>
  <si>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</si>
  <si>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</si>
  <si>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</si>
  <si>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</si>
  <si>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</si>
  <si>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</si>
  <si>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</si>
  <si>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</si>
  <si>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</si>
  <si>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</si>
  <si>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</si>
  <si>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</si>
  <si>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</si>
  <si>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</si>
  <si>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</si>
  <si>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</si>
  <si>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</si>
  <si>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</si>
  <si>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</si>
  <si>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</si>
  <si>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</si>
  <si>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</si>
  <si>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</si>
  <si>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</si>
  <si>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</si>
  <si>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</si>
  <si>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</si>
  <si>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</si>
  <si>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</si>
  <si>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</si>
  <si>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</si>
  <si>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</si>
  <si>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</si>
  <si>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</si>
  <si>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</si>
  <si>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</si>
  <si>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</si>
  <si>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</si>
  <si>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</si>
  <si>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</si>
  <si>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</si>
  <si>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</si>
  <si>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</si>
  <si>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</si>
  <si>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</si>
  <si>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</si>
  <si>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</si>
  <si>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</si>
  <si>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</si>
  <si>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</si>
  <si>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</si>
  <si>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</si>
  <si>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</si>
  <si>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</si>
  <si>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</si>
  <si>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</si>
  <si>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</si>
  <si>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</si>
  <si>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</si>
  <si>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</si>
  <si>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</si>
  <si>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</si>
  <si>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</si>
  <si>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</si>
  <si>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</si>
  <si>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</si>
  <si>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</si>
  <si>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</si>
  <si>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</si>
  <si>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</si>
  <si>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</si>
  <si>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</si>
  <si>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</si>
  <si>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</si>
  <si>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</si>
  <si>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</si>
  <si>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</si>
  <si>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</si>
  <si>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</si>
  <si>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</si>
  <si>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</si>
  <si>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</si>
  <si>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</si>
  <si>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</si>
  <si>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</si>
  <si>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</si>
  <si>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</si>
  <si>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</si>
  <si>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</si>
  <si>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</si>
  <si>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</si>
  <si>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</si>
  <si>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</si>
  <si>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</si>
  <si>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</si>
  <si>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</si>
  <si>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</si>
  <si>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</si>
  <si>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</si>
  <si>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</si>
  <si>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</si>
  <si>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</si>
  <si>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</si>
  <si>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</si>
  <si>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</si>
  <si>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</si>
  <si>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</si>
  <si>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</si>
  <si>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</si>
  <si>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</si>
  <si>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</si>
  <si>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</si>
  <si>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</si>
  <si>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</si>
  <si>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</si>
  <si>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</si>
  <si>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</si>
  <si>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</si>
  <si>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</si>
  <si>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</si>
  <si>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</si>
  <si>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</si>
  <si>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</si>
  <si>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</si>
  <si>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</si>
  <si>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</si>
  <si>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</si>
  <si>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</si>
  <si>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</si>
  <si>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</si>
  <si>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</si>
  <si>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</si>
  <si>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</si>
  <si>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</si>
  <si>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</si>
  <si>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</si>
  <si>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</si>
  <si>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</si>
  <si>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</si>
  <si>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</si>
  <si>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</si>
  <si>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</si>
  <si>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</si>
  <si>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</si>
  <si>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</si>
  <si>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</si>
  <si>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</si>
  <si>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</si>
  <si>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</si>
  <si>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</si>
  <si>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</si>
  <si>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</si>
  <si>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</si>
  <si>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</si>
  <si>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</si>
  <si>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</si>
  <si>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</si>
  <si>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</si>
  <si>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</si>
  <si>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</si>
  <si>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</si>
  <si>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</si>
  <si>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</si>
  <si>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</si>
  <si>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</si>
  <si>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</si>
  <si>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</si>
  <si>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</si>
  <si>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</si>
  <si>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</si>
  <si>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</si>
  <si>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</si>
  <si>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</si>
  <si>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</si>
  <si>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</si>
  <si>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</si>
  <si>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</si>
  <si>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</si>
  <si>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</si>
  <si>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</si>
  <si>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</si>
  <si>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</si>
  <si>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</si>
  <si>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</si>
  <si>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</si>
  <si>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</si>
  <si>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</si>
  <si>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</si>
  <si>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</si>
  <si>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</si>
  <si>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</si>
  <si>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</si>
  <si>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</si>
  <si>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</si>
  <si>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</si>
  <si>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</si>
  <si>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</si>
  <si>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</si>
  <si>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</si>
  <si>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</si>
  <si>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</si>
  <si>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</si>
  <si>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</si>
  <si>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</si>
  <si>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</si>
  <si>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</si>
  <si>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</si>
  <si>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</si>
  <si>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</si>
  <si>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</si>
  <si>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</si>
  <si>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</si>
  <si>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</si>
  <si>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</si>
  <si>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</si>
  <si>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</si>
  <si>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</si>
  <si>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</si>
  <si>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</si>
  <si>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</si>
  <si>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</si>
  <si>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</si>
  <si>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</si>
  <si>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</si>
  <si>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</si>
  <si>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</si>
  <si>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</si>
  <si>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</si>
  <si>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</si>
  <si>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</si>
  <si>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</si>
  <si>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</si>
  <si>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</si>
  <si>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</si>
  <si>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</si>
  <si>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</si>
  <si>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</si>
  <si>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</si>
  <si>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</si>
  <si>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</si>
  <si>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</si>
  <si>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</si>
  <si>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</si>
  <si>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</si>
  <si>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</si>
  <si>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</si>
  <si>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</si>
  <si>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</si>
  <si>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</si>
  <si>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</si>
  <si>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</si>
  <si>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</si>
  <si>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</si>
  <si>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</si>
  <si>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</si>
  <si>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</si>
  <si>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</si>
  <si>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</si>
  <si>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</si>
  <si>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</si>
  <si>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</si>
  <si>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</si>
  <si>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</si>
  <si>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</si>
  <si>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</si>
  <si>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</si>
  <si>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</si>
  <si>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</si>
  <si>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</si>
  <si>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</si>
  <si>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</si>
  <si>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</si>
  <si>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</si>
  <si>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</si>
  <si>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</si>
  <si>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</si>
  <si>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</si>
  <si>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</si>
  <si>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</si>
  <si>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</si>
  <si>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</si>
  <si>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</si>
  <si>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</si>
  <si>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</si>
  <si>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</si>
  <si>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</si>
  <si>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</si>
  <si>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</si>
  <si>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</si>
  <si>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</si>
  <si>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</si>
  <si>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</si>
  <si>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</si>
  <si>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</si>
  <si>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</si>
  <si>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</si>
  <si>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</si>
  <si>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</si>
  <si>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</si>
  <si>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</si>
  <si>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</si>
  <si>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</si>
  <si>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</si>
  <si>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</si>
  <si>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</si>
  <si>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</si>
  <si>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</si>
  <si>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</si>
  <si>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</si>
  <si>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</si>
  <si>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</si>
  <si>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</si>
  <si>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</si>
  <si>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</si>
  <si>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</si>
  <si>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</si>
  <si>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</si>
  <si>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</si>
  <si>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</si>
  <si>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</si>
  <si>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</si>
  <si>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</si>
  <si>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</si>
  <si>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</si>
  <si>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</si>
  <si>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</si>
  <si>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</si>
  <si>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</si>
  <si>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</si>
  <si>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</si>
  <si>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</si>
  <si>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</si>
  <si>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</si>
  <si>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</si>
  <si>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</si>
  <si>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</si>
  <si>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</si>
  <si>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</si>
  <si>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</si>
  <si>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</si>
  <si>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</si>
  <si>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</si>
  <si>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</si>
  <si>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</si>
  <si>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</si>
  <si>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</si>
  <si>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</si>
  <si>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</si>
  <si>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</si>
  <si>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</si>
  <si>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</si>
  <si>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</si>
  <si>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</si>
  <si>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</si>
  <si>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</si>
  <si>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</si>
  <si>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</si>
  <si>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</si>
  <si>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</si>
  <si>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</si>
  <si>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</si>
  <si>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</si>
  <si>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</si>
  <si>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</si>
  <si>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</si>
  <si>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</si>
  <si>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</si>
  <si>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</si>
  <si>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</si>
  <si>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</si>
  <si>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</si>
  <si>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</si>
  <si>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</si>
  <si>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</si>
  <si>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</si>
  <si>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</si>
  <si>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</si>
  <si>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</si>
  <si>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</si>
  <si>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</si>
  <si>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</si>
  <si>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</si>
  <si>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</si>
  <si>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</si>
  <si>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</si>
  <si>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</si>
  <si>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</si>
  <si>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</si>
  <si>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</si>
  <si>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</si>
  <si>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</si>
  <si>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</si>
  <si>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</si>
  <si>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</si>
  <si>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</si>
  <si>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</si>
  <si>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</si>
  <si>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</si>
  <si>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</si>
  <si>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</si>
  <si>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</si>
  <si>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</si>
  <si>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</si>
  <si>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</si>
  <si>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</si>
  <si>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</si>
  <si>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</si>
  <si>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</si>
  <si>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</si>
  <si>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</si>
  <si>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</si>
  <si>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</si>
  <si>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</si>
  <si>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</si>
  <si>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</si>
  <si>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</si>
  <si>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</si>
  <si>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</si>
  <si>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</si>
  <si>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</si>
  <si>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</si>
  <si>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</si>
  <si>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</si>
  <si>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</si>
  <si>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</si>
  <si>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</si>
  <si>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</si>
  <si>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</si>
  <si>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</si>
  <si>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</si>
  <si>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</si>
  <si>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</si>
  <si>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</si>
  <si>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</si>
  <si>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</si>
  <si>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</si>
  <si>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</si>
  <si>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</si>
  <si>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</si>
  <si>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</si>
  <si>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</si>
  <si>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</si>
  <si>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</si>
  <si>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</si>
  <si>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</si>
  <si>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</si>
  <si>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</si>
  <si>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</si>
  <si>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</si>
  <si>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</si>
  <si>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</si>
  <si>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</si>
  <si>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</si>
  <si>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</si>
  <si>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</si>
  <si>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</si>
  <si>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</si>
  <si>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</si>
  <si>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</si>
  <si>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</si>
  <si>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</si>
  <si>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</si>
  <si>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</si>
  <si>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</si>
  <si>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</si>
  <si>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</si>
  <si>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</si>
  <si>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</si>
  <si>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</si>
  <si>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</si>
  <si>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</si>
  <si>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</si>
  <si>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</si>
  <si>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</si>
  <si>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</si>
  <si>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</si>
  <si>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</si>
  <si>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</si>
  <si>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</si>
  <si>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</si>
  <si>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</si>
  <si>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</si>
  <si>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</si>
  <si>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</si>
  <si>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</si>
  <si>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</si>
  <si>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</si>
  <si>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</si>
  <si>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</si>
  <si>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</si>
  <si>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</si>
  <si>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</si>
  <si>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</si>
  <si>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</si>
  <si>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</si>
  <si>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</si>
  <si>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</si>
  <si>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</si>
  <si>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</si>
  <si>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</si>
  <si>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</si>
  <si>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</si>
  <si>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</si>
  <si>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</si>
  <si>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</si>
  <si>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</si>
  <si>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</si>
  <si>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</si>
  <si>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</si>
  <si>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</si>
  <si>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</si>
  <si>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</si>
  <si>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</si>
  <si>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</si>
  <si>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</si>
  <si>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</si>
  <si>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</si>
  <si>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</si>
  <si>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</si>
  <si>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</si>
  <si>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</si>
  <si>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</si>
  <si>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</si>
  <si>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</si>
  <si>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</si>
  <si>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</si>
  <si>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</si>
  <si>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</si>
  <si>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</si>
  <si>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</si>
  <si>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</si>
  <si>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</si>
  <si>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</si>
  <si>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</si>
  <si>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</si>
  <si>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</si>
  <si>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</si>
  <si>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</si>
  <si>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</si>
  <si>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</si>
  <si>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</si>
  <si>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</si>
  <si>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</si>
  <si>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</si>
  <si>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</si>
  <si>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</si>
  <si>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</si>
  <si>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</si>
  <si>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</si>
  <si>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</si>
  <si>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</si>
  <si>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</si>
  <si>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</si>
  <si>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</si>
  <si>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</si>
  <si>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</si>
  <si>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</si>
  <si>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</si>
  <si>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</si>
  <si>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</si>
  <si>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</si>
  <si>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</si>
  <si>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</si>
  <si>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</si>
  <si>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</si>
  <si>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</si>
  <si>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</si>
  <si>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</si>
  <si>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</si>
  <si>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</si>
  <si>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</si>
  <si>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</si>
  <si>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</si>
  <si>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</si>
  <si>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</si>
  <si>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</si>
  <si>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</si>
  <si>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</si>
  <si>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</si>
  <si>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</si>
  <si>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</si>
  <si>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</si>
  <si>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</si>
  <si>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</si>
  <si>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</si>
  <si>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</si>
  <si>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</si>
  <si>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</si>
  <si>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</si>
  <si>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</si>
  <si>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</si>
  <si>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</si>
  <si>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</si>
  <si>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</si>
  <si>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</si>
  <si>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</si>
  <si>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</si>
  <si>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</si>
  <si>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</si>
  <si>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</si>
  <si>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</si>
  <si>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</si>
  <si>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</si>
  <si>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</si>
  <si>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</si>
  <si>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</si>
  <si>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</si>
  <si>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</si>
  <si>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</si>
  <si>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</si>
  <si>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</si>
  <si>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</si>
  <si>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</si>
  <si>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</si>
  <si>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</si>
  <si>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</si>
  <si>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</si>
  <si>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</si>
  <si>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</si>
  <si>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</si>
  <si>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</si>
  <si>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</si>
  <si>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</si>
  <si>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</si>
  <si>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</si>
  <si>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</si>
  <si>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</si>
  <si>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</si>
  <si>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</si>
  <si>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</si>
  <si>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</si>
  <si>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</si>
  <si>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</si>
  <si>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</si>
  <si>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</si>
  <si>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</si>
  <si>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</si>
  <si>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</si>
  <si>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</si>
  <si>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</si>
  <si>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</si>
  <si>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</si>
  <si>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</si>
  <si>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</si>
  <si>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</si>
  <si>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</si>
  <si>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</si>
  <si>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</si>
  <si>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</si>
  <si>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</si>
  <si>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</si>
  <si>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</si>
  <si>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</si>
  <si>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</si>
  <si>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</si>
  <si>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</si>
  <si>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</si>
  <si>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</si>
  <si>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</si>
  <si>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</si>
  <si>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</si>
  <si>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</si>
  <si>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</si>
  <si>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</si>
  <si>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</si>
  <si>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</si>
  <si>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</si>
  <si>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</si>
  <si>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</si>
  <si>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</si>
  <si>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</si>
  <si>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</si>
  <si>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</si>
  <si>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</si>
  <si>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</si>
  <si>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</si>
  <si>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</si>
  <si>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</si>
  <si>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</si>
  <si>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</si>
  <si>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</si>
  <si>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</si>
  <si>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</si>
  <si>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</si>
  <si>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</si>
  <si>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</si>
  <si>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</si>
  <si>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</si>
  <si>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</si>
  <si>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</si>
  <si>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</si>
  <si>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</si>
  <si>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</si>
  <si>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</si>
  <si>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</si>
  <si>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</si>
  <si>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</si>
  <si>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</si>
  <si>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</si>
  <si>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</si>
  <si>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</si>
  <si>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</si>
  <si>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</si>
  <si>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</si>
  <si>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</si>
  <si>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</si>
  <si>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</si>
  <si>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</si>
  <si>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</si>
  <si>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</si>
  <si>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</si>
  <si>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</si>
  <si>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</si>
  <si>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</si>
  <si>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</si>
  <si>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</si>
  <si>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</si>
  <si>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</si>
  <si>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</si>
  <si>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</si>
  <si>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</si>
  <si>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</si>
  <si>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</si>
  <si>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</si>
  <si>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</si>
  <si>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</si>
  <si>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</si>
  <si>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</si>
  <si>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</si>
  <si>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</si>
  <si>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</si>
  <si>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</si>
  <si>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</si>
  <si>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</si>
  <si>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</si>
  <si>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</si>
  <si>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</si>
  <si>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</si>
  <si>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</si>
  <si>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</si>
  <si>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</si>
  <si>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</si>
  <si>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</si>
  <si>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</si>
  <si>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</si>
  <si>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</si>
  <si>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</si>
  <si>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</si>
  <si>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</si>
  <si>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</si>
  <si>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</si>
  <si>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</si>
  <si>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</si>
  <si>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</si>
  <si>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</si>
  <si>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</si>
  <si>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</si>
  <si>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</si>
  <si>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</si>
  <si>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</si>
  <si>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</si>
  <si>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</si>
  <si>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</si>
  <si>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</si>
  <si>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</si>
  <si>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</si>
  <si>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</si>
  <si>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</si>
  <si>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</si>
  <si>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</si>
  <si>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</si>
  <si>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</si>
  <si>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</si>
  <si>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</si>
  <si>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</si>
  <si>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</si>
  <si>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</si>
  <si>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</si>
  <si>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</si>
  <si>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</si>
  <si>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</si>
  <si>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</si>
  <si>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</si>
  <si>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</si>
  <si>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</si>
  <si>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</si>
  <si>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</si>
  <si>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</si>
  <si>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</si>
  <si>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</si>
  <si>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</si>
  <si>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</si>
  <si>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</si>
  <si>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</si>
  <si>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</si>
  <si>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</si>
  <si>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</si>
  <si>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</si>
  <si>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</si>
  <si>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</si>
  <si>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</si>
  <si>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</si>
  <si>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</si>
  <si>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</si>
  <si>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</si>
  <si>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</si>
  <si>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</si>
  <si>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</si>
  <si>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</si>
  <si>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</si>
  <si>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</si>
  <si>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</si>
  <si>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</si>
  <si>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</si>
  <si>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</si>
  <si>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</si>
  <si>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</si>
  <si>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</si>
  <si>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</si>
  <si>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</si>
  <si>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</si>
  <si>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</si>
  <si>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</si>
  <si>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</si>
  <si>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</si>
  <si>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</si>
  <si>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</si>
  <si>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</si>
  <si>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</si>
  <si>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</si>
  <si>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</si>
  <si>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</si>
  <si>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</si>
  <si>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</si>
  <si>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</si>
  <si>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</si>
  <si>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</si>
  <si>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</si>
  <si>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</si>
  <si>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</si>
  <si>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</si>
  <si>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</si>
  <si>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</si>
  <si>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</si>
  <si>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</si>
  <si>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</si>
  <si>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</si>
  <si>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</si>
  <si>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</si>
  <si>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</si>
  <si>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</si>
  <si>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</si>
  <si>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</si>
  <si>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</si>
  <si>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</si>
  <si>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</si>
  <si>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</si>
  <si>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</si>
  <si>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</si>
  <si>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</si>
  <si>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</si>
  <si>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</si>
  <si>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</si>
  <si>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</si>
  <si>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</si>
  <si>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</si>
  <si>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</si>
  <si>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</si>
  <si>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</si>
  <si>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</si>
  <si>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</si>
  <si>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</si>
  <si>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</si>
  <si>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</si>
  <si>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</si>
  <si>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</si>
  <si>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</si>
  <si>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</si>
  <si>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</si>
  <si>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</si>
  <si>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</si>
  <si>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</si>
  <si>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</si>
  <si>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</si>
  <si>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</si>
  <si>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</si>
  <si>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</si>
  <si>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</si>
  <si>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</si>
  <si>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</si>
  <si>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</si>
  <si>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</si>
  <si>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</si>
  <si>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</si>
  <si>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</si>
  <si>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</si>
  <si>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</si>
  <si>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</si>
  <si>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</si>
  <si>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</si>
  <si>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</si>
  <si>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</si>
  <si>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</si>
  <si>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</si>
  <si>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</si>
  <si>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</si>
  <si>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</si>
  <si>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</si>
  <si>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</si>
  <si>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</si>
  <si>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</si>
  <si>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</si>
  <si>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</si>
  <si>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</si>
  <si>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</si>
  <si>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</si>
  <si>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</si>
  <si>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</si>
  <si>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</si>
  <si>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</si>
  <si>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</si>
  <si>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</si>
  <si>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</si>
  <si>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</si>
  <si>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</si>
  <si>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</si>
  <si>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</si>
  <si>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</si>
  <si>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</si>
  <si>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</si>
  <si>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</si>
  <si>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</si>
  <si>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</si>
  <si>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</si>
  <si>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</si>
  <si>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</si>
  <si>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</si>
  <si>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</si>
  <si>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</si>
  <si>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</si>
  <si>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</si>
  <si>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</si>
  <si>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</si>
  <si>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</si>
  <si>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</si>
  <si>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</si>
  <si>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</si>
  <si>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</si>
  <si>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</si>
  <si>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</si>
  <si>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</si>
  <si>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</si>
  <si>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</si>
  <si>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</si>
  <si>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</si>
  <si>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</si>
  <si>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</si>
  <si>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</si>
  <si>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</si>
  <si>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</si>
  <si>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</si>
  <si>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</si>
  <si>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</si>
  <si>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</si>
  <si>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</si>
  <si>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</si>
  <si>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</si>
  <si>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</si>
  <si>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</si>
  <si>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</si>
  <si>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</si>
  <si>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</si>
  <si>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</si>
  <si>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</si>
  <si>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</si>
  <si>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</si>
  <si>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</si>
  <si>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</si>
  <si>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</si>
  <si>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</si>
  <si>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</si>
  <si>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</si>
  <si>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</si>
  <si>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</si>
  <si>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</si>
  <si>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</si>
  <si>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</si>
  <si>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</si>
  <si>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</si>
  <si>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</si>
  <si>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</si>
  <si>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</si>
  <si>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</si>
  <si>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</si>
  <si>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</si>
  <si>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</si>
  <si>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</si>
  <si>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</si>
  <si>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</si>
  <si>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</si>
  <si>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</si>
  <si>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</si>
  <si>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</si>
  <si>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</si>
  <si>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</si>
  <si>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</si>
  <si>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</si>
  <si>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</si>
  <si>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</si>
  <si>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</si>
  <si>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</si>
  <si>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</si>
  <si>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</si>
  <si>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</si>
  <si>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</si>
  <si>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</si>
  <si>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</si>
  <si>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</si>
  <si>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</si>
  <si>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</si>
  <si>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</si>
  <si>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</si>
  <si>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</si>
  <si>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</si>
  <si>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</si>
  <si>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</si>
  <si>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</si>
  <si>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</si>
  <si>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</si>
  <si>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</si>
  <si>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</si>
  <si>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</si>
  <si>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</si>
  <si>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</si>
  <si>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</si>
  <si>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</si>
  <si>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</si>
  <si>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</si>
  <si>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</si>
  <si>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</si>
  <si>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</si>
  <si>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</si>
  <si>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</si>
  <si>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</si>
  <si>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</si>
  <si>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</si>
  <si>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</si>
  <si>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</si>
  <si>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</si>
  <si>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</si>
  <si>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</si>
  <si>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</si>
  <si>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</si>
  <si>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</si>
  <si>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</si>
  <si>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</si>
  <si>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</si>
  <si>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</si>
  <si>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</si>
  <si>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</si>
  <si>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</si>
  <si>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</si>
  <si>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</si>
  <si>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</si>
  <si>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</si>
  <si>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</si>
  <si>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</si>
  <si>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</si>
  <si>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</si>
  <si>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</si>
  <si>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</si>
  <si>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</si>
  <si>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</si>
  <si>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</si>
  <si>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</si>
  <si>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</si>
  <si>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</si>
  <si>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</si>
  <si>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</si>
  <si>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</si>
  <si>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</si>
  <si>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</si>
  <si>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</si>
  <si>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</si>
  <si>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</si>
  <si>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</si>
  <si>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</si>
  <si>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</si>
  <si>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</si>
  <si>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</si>
  <si>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</si>
  <si>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</si>
  <si>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</si>
  <si>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</si>
  <si>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</si>
  <si>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</si>
  <si>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</si>
  <si>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</si>
  <si>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</si>
  <si>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</si>
  <si>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</si>
  <si>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</si>
  <si>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</si>
  <si>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</si>
  <si>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</si>
  <si>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</si>
  <si>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</si>
  <si>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</si>
  <si>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</si>
  <si>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</si>
  <si>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</si>
  <si>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</si>
  <si>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</si>
  <si>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</si>
  <si>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</si>
  <si>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</si>
  <si>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</si>
  <si>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</si>
  <si>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</si>
  <si>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</si>
  <si>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</si>
  <si>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</si>
  <si>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</si>
  <si>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</si>
  <si>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</si>
  <si>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</si>
  <si>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</si>
  <si>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</si>
  <si>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</si>
  <si>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</si>
  <si>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</si>
  <si>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</si>
  <si>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</si>
  <si>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</si>
  <si>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</si>
  <si>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</si>
  <si>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</si>
  <si>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</si>
  <si>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</si>
  <si>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</si>
  <si>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</si>
  <si>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</si>
  <si>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</si>
  <si>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</si>
  <si>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</si>
  <si>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</si>
  <si>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</si>
  <si>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</si>
  <si>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</si>
  <si>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</si>
  <si>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</si>
  <si>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</si>
  <si>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</si>
  <si>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</si>
  <si>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</si>
  <si>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</si>
  <si>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</si>
  <si>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</si>
  <si>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</si>
  <si>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</si>
  <si>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</si>
  <si>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</si>
  <si>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</si>
  <si>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</si>
  <si>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</si>
  <si>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</si>
  <si>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</si>
  <si>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</si>
  <si>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</si>
  <si>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</si>
  <si>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</si>
  <si>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</si>
  <si>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</si>
  <si>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</si>
  <si>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</si>
  <si>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</si>
  <si>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</si>
  <si>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</si>
  <si>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</si>
  <si>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</si>
  <si>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</si>
  <si>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</si>
  <si>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</si>
  <si>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</si>
  <si>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</si>
  <si>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</si>
  <si>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</si>
  <si>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</si>
  <si>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</si>
  <si>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</si>
  <si>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</si>
  <si>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</si>
  <si>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</si>
  <si>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</si>
  <si>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</si>
  <si>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</si>
  <si>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</si>
  <si>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</si>
  <si>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</si>
  <si>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</si>
  <si>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</si>
  <si>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</si>
  <si>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</si>
  <si>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</si>
  <si>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</si>
  <si>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</si>
  <si>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</si>
  <si>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</si>
  <si>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</si>
  <si>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</si>
  <si>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</si>
  <si>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</si>
  <si>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</si>
  <si>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</si>
  <si>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</si>
  <si>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</si>
  <si>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</si>
  <si>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</si>
  <si>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</si>
  <si>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</si>
  <si>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</si>
  <si>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</si>
  <si>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</si>
  <si>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</si>
  <si>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</si>
  <si>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</si>
  <si>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</si>
  <si>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</si>
  <si>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</si>
  <si>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</si>
  <si>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</si>
  <si>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</si>
  <si>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</si>
  <si>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</si>
  <si>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</si>
  <si>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</si>
  <si>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</si>
  <si>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</si>
  <si>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</si>
  <si>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</si>
  <si>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</si>
  <si>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</si>
  <si>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</si>
  <si>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</si>
  <si>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</si>
  <si>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</si>
  <si>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</si>
  <si>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</si>
  <si>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</si>
  <si>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</si>
  <si>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</si>
  <si>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</si>
  <si>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</si>
  <si>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</si>
  <si>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</si>
  <si>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</si>
  <si>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</si>
  <si>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</si>
  <si>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</si>
  <si>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</si>
  <si>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</si>
  <si>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</si>
  <si>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</si>
  <si>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</si>
  <si>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</si>
  <si>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</si>
  <si>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</si>
  <si>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</si>
  <si>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</si>
  <si>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</si>
  <si>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</si>
  <si>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</si>
  <si>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</si>
  <si>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</si>
  <si>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</si>
  <si>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</si>
  <si>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</si>
  <si>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</si>
  <si>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</si>
  <si>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</si>
  <si>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</si>
  <si>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</si>
  <si>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</si>
  <si>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</si>
  <si>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</si>
  <si>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</si>
  <si>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</si>
  <si>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</si>
  <si>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</si>
  <si>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</si>
  <si>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</si>
  <si>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</si>
  <si>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</si>
  <si>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</si>
  <si>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</si>
  <si>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</si>
  <si>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</si>
  <si>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</si>
  <si>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</si>
  <si>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</si>
  <si>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</si>
  <si>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</si>
  <si>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</si>
  <si>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</si>
  <si>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</si>
  <si>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</si>
  <si>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</si>
  <si>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</si>
  <si>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</si>
  <si>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</si>
  <si>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</si>
  <si>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</si>
  <si>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</si>
  <si>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</si>
  <si>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</si>
  <si>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</si>
  <si>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</si>
  <si>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</si>
  <si>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</si>
  <si>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</si>
  <si>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</si>
  <si>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</si>
  <si>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</si>
  <si>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</si>
  <si>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</si>
  <si>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</si>
  <si>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</si>
  <si>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</si>
  <si>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</si>
  <si>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</si>
  <si>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</si>
  <si>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</si>
  <si>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</si>
  <si>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</si>
  <si>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</si>
  <si>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</si>
  <si>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</si>
  <si>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</si>
  <si>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</si>
  <si>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</si>
  <si>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</si>
  <si>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</si>
  <si>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</si>
  <si>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</si>
  <si>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</si>
  <si>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</si>
  <si>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</si>
  <si>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</si>
  <si>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</si>
  <si>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</si>
  <si>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</si>
  <si>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</si>
  <si>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</si>
  <si>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</si>
  <si>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</si>
  <si>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</si>
  <si>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</si>
  <si>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</si>
  <si>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</si>
  <si>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</si>
  <si>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</si>
  <si>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</si>
  <si>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</si>
  <si>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</si>
  <si>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</si>
  <si>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</si>
  <si>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</si>
  <si>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</si>
  <si>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</si>
  <si>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</si>
  <si>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</si>
  <si>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</si>
  <si>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</si>
  <si>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</si>
  <si>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</si>
  <si>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</si>
  <si>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</si>
  <si>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</si>
  <si>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</si>
  <si>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</si>
  <si>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</si>
  <si>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</si>
  <si>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</si>
  <si>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</si>
  <si>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</si>
  <si>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</si>
  <si>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</si>
  <si>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</si>
  <si>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</si>
  <si>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</si>
  <si>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</si>
  <si>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</si>
  <si>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</si>
  <si>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</si>
  <si>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</si>
  <si>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</si>
  <si>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</si>
  <si>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</si>
  <si>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</si>
  <si>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</si>
  <si>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</si>
  <si>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</si>
  <si>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</si>
  <si>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</si>
  <si>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</si>
  <si>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</si>
  <si>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</si>
  <si>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</si>
  <si>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</si>
  <si>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</si>
  <si>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</si>
  <si>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</si>
  <si>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</si>
  <si>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</si>
  <si>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</si>
  <si>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</si>
  <si>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</si>
  <si>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</si>
  <si>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</si>
  <si>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</si>
  <si>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</si>
  <si>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</si>
  <si>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</si>
  <si>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</si>
  <si>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</si>
  <si>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</si>
  <si>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</si>
  <si>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</si>
  <si>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</si>
  <si>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</si>
  <si>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</si>
  <si>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</si>
  <si>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</si>
  <si>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</si>
  <si>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</si>
  <si>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</si>
  <si>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</si>
  <si>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</si>
  <si>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</si>
  <si>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</si>
  <si>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</si>
  <si>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</si>
  <si>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</si>
  <si>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</si>
  <si>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</si>
  <si>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</si>
  <si>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</si>
  <si>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</si>
  <si>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</si>
  <si>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</si>
  <si>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</si>
  <si>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</si>
  <si>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</si>
  <si>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</si>
  <si>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</si>
  <si>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</si>
  <si>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</si>
  <si>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</si>
  <si>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</si>
  <si>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</si>
  <si>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</si>
  <si>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</si>
  <si>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</si>
  <si>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</si>
  <si>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</si>
  <si>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</si>
  <si>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</si>
  <si>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</si>
  <si>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</si>
  <si>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</si>
  <si>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</si>
  <si>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</si>
  <si>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</si>
  <si>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</si>
  <si>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</si>
  <si>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</si>
  <si>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</si>
  <si>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</si>
  <si>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</si>
  <si>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</si>
  <si>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</si>
  <si>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</si>
  <si>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</si>
  <si>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</si>
  <si>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</si>
  <si>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</si>
  <si>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</si>
  <si>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</si>
  <si>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</si>
  <si>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</si>
  <si>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</si>
  <si>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</si>
  <si>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</si>
  <si>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</si>
  <si>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</si>
  <si>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</si>
  <si>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</si>
  <si>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</si>
  <si>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</si>
  <si>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</si>
  <si>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</si>
  <si>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</si>
  <si>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</si>
  <si>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</si>
  <si>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</si>
  <si>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</si>
  <si>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</si>
  <si>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</si>
  <si>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</si>
  <si>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</si>
  <si>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</si>
  <si>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</si>
  <si>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</si>
  <si>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</si>
  <si>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</si>
  <si>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</si>
  <si>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</si>
  <si>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</si>
  <si>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</si>
  <si>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</si>
  <si>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</si>
  <si>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</si>
  <si>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</si>
  <si>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</si>
  <si>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</si>
  <si>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</si>
  <si>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</si>
  <si>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</si>
  <si>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</si>
  <si>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</si>
  <si>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</si>
  <si>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</si>
  <si>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</si>
  <si>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</si>
  <si>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</si>
  <si>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</si>
  <si>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</si>
  <si>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</si>
  <si>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</si>
  <si>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</si>
  <si>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</si>
  <si>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</si>
  <si>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</si>
  <si>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</si>
  <si>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</si>
  <si>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</si>
  <si>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</si>
  <si>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</si>
  <si>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</si>
  <si>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</si>
  <si>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</si>
  <si>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</si>
  <si>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</si>
  <si>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</si>
  <si>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</si>
  <si>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</si>
  <si>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</si>
  <si>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</si>
  <si>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</si>
  <si>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</si>
  <si>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</si>
  <si>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</si>
  <si>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</si>
  <si>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</si>
  <si>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</si>
  <si>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</si>
  <si>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</si>
  <si>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</si>
  <si>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</si>
  <si>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</si>
  <si>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</si>
  <si>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</si>
  <si>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</si>
  <si>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</si>
  <si>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</si>
  <si>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</si>
  <si>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</si>
  <si>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</si>
  <si>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</si>
  <si>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</si>
  <si>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</si>
  <si>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</si>
  <si>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</si>
  <si>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</si>
  <si>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</si>
  <si>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</si>
  <si>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</si>
  <si>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</si>
  <si>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</si>
  <si>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</si>
  <si>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</si>
  <si>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</si>
  <si>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</si>
  <si>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</si>
  <si>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</si>
  <si>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</si>
  <si>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</si>
  <si>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</si>
  <si>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</si>
  <si>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</si>
  <si>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</si>
  <si>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</si>
  <si>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</si>
  <si>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</si>
  <si>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</si>
  <si>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</si>
  <si>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</si>
  <si>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</si>
  <si>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</si>
  <si>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</si>
  <si>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</si>
  <si>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</si>
  <si>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</si>
  <si>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</si>
  <si>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</si>
  <si>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</si>
  <si>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</si>
  <si>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</si>
  <si>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</si>
  <si>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</si>
  <si>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</si>
  <si>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</si>
  <si>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</si>
  <si>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</si>
  <si>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</si>
  <si>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</si>
  <si>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</si>
  <si>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</si>
  <si>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</si>
  <si>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</si>
  <si>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</si>
  <si>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</si>
  <si>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</si>
  <si>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</si>
  <si>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</si>
  <si>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</si>
  <si>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</si>
  <si>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</si>
  <si>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</si>
  <si>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</si>
  <si>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</si>
  <si>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</si>
  <si>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</si>
  <si>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</si>
  <si>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</si>
  <si>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</si>
  <si>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</si>
  <si>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</si>
  <si>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</si>
  <si>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</si>
  <si>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</si>
  <si>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</si>
  <si>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</si>
  <si>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</si>
  <si>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</si>
  <si>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</si>
  <si>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</si>
  <si>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</si>
  <si>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</si>
  <si>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</si>
  <si>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</si>
  <si>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</si>
  <si>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</si>
  <si>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</si>
  <si>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</si>
  <si>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</si>
  <si>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</si>
  <si>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</si>
  <si>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</si>
  <si>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</si>
  <si>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</si>
  <si>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</si>
  <si>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</si>
  <si>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</si>
  <si>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</si>
  <si>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</si>
  <si>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</si>
  <si>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</si>
  <si>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</si>
  <si>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</si>
  <si>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</si>
  <si>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</si>
  <si>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</si>
  <si>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</si>
  <si>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</si>
  <si>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</si>
  <si>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</si>
  <si>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</si>
  <si>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</si>
  <si>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</si>
  <si>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</si>
  <si>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</si>
  <si>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</si>
  <si>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</si>
  <si>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</si>
  <si>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</si>
  <si>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</si>
  <si>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</si>
  <si>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</si>
  <si>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</si>
  <si>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</si>
  <si>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</si>
  <si>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</si>
  <si>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</si>
  <si>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</si>
  <si>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</si>
  <si>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</si>
  <si>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</si>
  <si>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</si>
  <si>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</si>
  <si>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</si>
  <si>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</si>
  <si>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</si>
  <si>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</si>
  <si>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</si>
  <si>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</si>
  <si>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</si>
  <si>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</si>
  <si>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</si>
  <si>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</si>
  <si>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</si>
  <si>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</si>
  <si>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</si>
  <si>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</si>
  <si>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</si>
  <si>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</si>
  <si>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</si>
  <si>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</si>
  <si>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</si>
  <si>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</si>
  <si>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</si>
  <si>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</si>
  <si>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</si>
  <si>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</si>
  <si>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</si>
  <si>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</si>
  <si>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</si>
  <si>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</si>
  <si>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</si>
  <si>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</si>
  <si>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</si>
  <si>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</si>
  <si>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</si>
  <si>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</si>
  <si>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</si>
  <si>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</si>
  <si>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</si>
  <si>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</si>
  <si>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</si>
  <si>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</si>
  <si>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</si>
  <si>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</si>
  <si>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</si>
  <si>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</si>
  <si>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</si>
  <si>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</si>
  <si>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</si>
  <si>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</si>
  <si>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</si>
  <si>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</si>
  <si>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</si>
  <si>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</si>
  <si>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</si>
  <si>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</si>
  <si>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</si>
  <si>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</si>
  <si>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</si>
  <si>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</si>
  <si>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</si>
  <si>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</si>
  <si>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</si>
  <si>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</si>
  <si>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</si>
  <si>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</si>
  <si>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</si>
  <si>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</si>
  <si>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</si>
  <si>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</si>
  <si>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</si>
  <si>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</si>
  <si>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</si>
  <si>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</si>
  <si>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</si>
  <si>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</si>
  <si>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</si>
  <si>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</si>
  <si>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</si>
  <si>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</si>
  <si>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</si>
  <si>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</si>
  <si>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</si>
  <si>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</si>
  <si>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</si>
  <si>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</si>
  <si>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</si>
  <si>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</si>
  <si>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</si>
  <si>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</si>
  <si>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</si>
  <si>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</si>
  <si>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</si>
  <si>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</si>
  <si>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</si>
  <si>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</si>
  <si>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</si>
  <si>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</si>
  <si>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</si>
  <si>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</si>
  <si>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</si>
  <si>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</si>
  <si>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</si>
  <si>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</si>
  <si>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</si>
  <si>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</si>
  <si>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</si>
  <si>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</si>
  <si>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</si>
  <si>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</si>
  <si>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</si>
  <si>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</si>
  <si>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</si>
  <si>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</si>
  <si>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</si>
  <si>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</si>
  <si>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</si>
  <si>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</si>
  <si>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</si>
  <si>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</si>
  <si>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</si>
  <si>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</si>
  <si>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</si>
  <si>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</si>
  <si>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</si>
  <si>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</si>
  <si>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</si>
  <si>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</si>
  <si>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</si>
  <si>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</si>
  <si>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</si>
  <si>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</si>
  <si>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</si>
  <si>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</si>
  <si>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</si>
  <si>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</si>
  <si>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</si>
  <si>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</si>
  <si>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</si>
  <si>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</si>
  <si>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</si>
  <si>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</si>
  <si>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</si>
  <si>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</si>
  <si>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</si>
  <si>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</si>
  <si>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</si>
  <si>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</si>
  <si>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</si>
  <si>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</si>
  <si>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</si>
  <si>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</si>
  <si>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</si>
  <si>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</si>
  <si>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</si>
  <si>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</si>
  <si>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</si>
  <si>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</si>
  <si>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</si>
  <si>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</si>
  <si>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</si>
  <si>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</si>
  <si>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</si>
  <si>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</si>
  <si>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</si>
  <si>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</si>
  <si>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</si>
  <si>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</si>
  <si>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</si>
  <si>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</si>
  <si>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</si>
  <si>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</si>
  <si>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</si>
  <si>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</si>
  <si>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</si>
  <si>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</si>
  <si>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</si>
  <si>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</si>
  <si>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</si>
  <si>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</si>
  <si>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</si>
  <si>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</si>
  <si>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</si>
  <si>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</si>
  <si>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</si>
  <si>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</si>
  <si>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</si>
  <si>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</si>
  <si>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</si>
  <si>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</si>
  <si>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</si>
  <si>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</si>
  <si>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</si>
  <si>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</si>
  <si>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</si>
  <si>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</si>
  <si>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</si>
  <si>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</si>
  <si>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</si>
  <si>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</si>
  <si>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</si>
  <si>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</si>
  <si>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</si>
  <si>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</si>
  <si>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</si>
  <si>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</si>
  <si>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</si>
  <si>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</si>
  <si>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</si>
  <si>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</si>
  <si>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</si>
  <si>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</si>
  <si>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</si>
  <si>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</si>
  <si>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</si>
  <si>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</si>
  <si>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</si>
  <si>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</si>
  <si>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</si>
  <si>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</si>
  <si>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</si>
  <si>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</si>
  <si>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</si>
  <si>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</si>
  <si>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</si>
  <si>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</si>
  <si>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</si>
  <si>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</si>
  <si>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</si>
  <si>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</si>
  <si>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</si>
  <si>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</si>
  <si>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</si>
  <si>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</si>
  <si>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</si>
  <si>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</si>
  <si>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</si>
  <si>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</si>
  <si>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</si>
  <si>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</si>
  <si>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</si>
  <si>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</si>
  <si>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</si>
  <si>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</si>
  <si>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</si>
  <si>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</si>
  <si>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</si>
  <si>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</si>
  <si>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</si>
  <si>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</si>
  <si>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</si>
  <si>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</si>
  <si>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</si>
  <si>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</si>
  <si>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</si>
  <si>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</si>
  <si>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</si>
  <si>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</si>
  <si>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</si>
  <si>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</si>
  <si>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</si>
  <si>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</si>
  <si>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</si>
  <si>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</si>
  <si>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</si>
  <si>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</si>
  <si>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</si>
  <si>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</si>
  <si>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</si>
  <si>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</si>
  <si>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</si>
  <si>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</si>
  <si>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</si>
  <si>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</si>
  <si>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</si>
  <si>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</si>
  <si>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</si>
  <si>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</si>
  <si>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</si>
  <si>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</si>
  <si>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</si>
  <si>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</si>
  <si>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</si>
  <si>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</si>
  <si>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</si>
  <si>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</si>
  <si>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</si>
  <si>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</si>
  <si>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</si>
  <si>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</si>
  <si>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</si>
  <si>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</si>
  <si>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</si>
  <si>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</si>
  <si>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</si>
  <si>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</si>
  <si>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</si>
  <si>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</si>
  <si>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</si>
  <si>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</si>
  <si>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</si>
  <si>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</si>
  <si>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</si>
  <si>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</si>
  <si>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</si>
  <si>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</si>
  <si>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</si>
  <si>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</si>
  <si>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</si>
  <si>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</si>
  <si>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</si>
  <si>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</si>
  <si>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</si>
  <si>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</si>
  <si>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</si>
  <si>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</si>
  <si>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</si>
  <si>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</si>
  <si>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</si>
  <si>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</si>
  <si>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</si>
  <si>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</si>
  <si>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</si>
  <si>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</si>
  <si>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</si>
  <si>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</si>
  <si>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</si>
  <si>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</si>
  <si>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</si>
  <si>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</si>
  <si>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</si>
  <si>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</si>
  <si>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</si>
  <si>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</si>
  <si>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</si>
  <si>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</si>
  <si>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</si>
  <si>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</si>
  <si>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</si>
  <si>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</si>
  <si>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</si>
  <si>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</si>
  <si>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</si>
  <si>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</si>
  <si>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</si>
  <si>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</si>
  <si>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</si>
  <si>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</si>
  <si>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</si>
  <si>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</si>
  <si>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</si>
  <si>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</si>
  <si>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</si>
  <si>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</si>
  <si>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</si>
  <si>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</si>
  <si>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</si>
  <si>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</si>
  <si>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</si>
  <si>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</si>
  <si>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</si>
  <si>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</si>
  <si>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</si>
  <si>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</si>
  <si>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</si>
  <si>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</si>
  <si>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</si>
  <si>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</si>
  <si>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</si>
  <si>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</si>
  <si>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</si>
  <si>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</si>
  <si>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</si>
  <si>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</si>
  <si>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</si>
  <si>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</si>
  <si>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</si>
  <si>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</si>
  <si>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</si>
  <si>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</si>
  <si>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</si>
  <si>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</si>
  <si>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</si>
  <si>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</si>
  <si>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</si>
  <si>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</si>
  <si>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</si>
  <si>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</si>
  <si>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</si>
  <si>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</si>
  <si>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</si>
  <si>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</si>
  <si>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</si>
  <si>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</si>
  <si>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</si>
  <si>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</si>
  <si>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</si>
  <si>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</si>
  <si>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</si>
  <si>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</si>
  <si>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</si>
  <si>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</si>
  <si>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</si>
  <si>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</si>
  <si>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</si>
  <si>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</si>
  <si>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</si>
  <si>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</si>
  <si>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</si>
  <si>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</si>
  <si>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</si>
  <si>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</si>
  <si>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</si>
  <si>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</si>
  <si>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</si>
  <si>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</si>
  <si>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</si>
  <si>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</si>
  <si>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</si>
  <si>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</si>
  <si>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</si>
  <si>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</si>
  <si>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</si>
  <si>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</si>
  <si>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</si>
  <si>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</si>
  <si>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</si>
  <si>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</si>
  <si>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</si>
  <si>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</si>
  <si>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</si>
  <si>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</si>
  <si>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</si>
  <si>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</si>
  <si>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</si>
  <si>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</si>
  <si>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</si>
  <si>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</si>
  <si>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</si>
  <si>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</si>
  <si>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</si>
  <si>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</si>
  <si>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</si>
  <si>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</si>
  <si>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</si>
  <si>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</si>
  <si>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</si>
  <si>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</si>
  <si>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</si>
  <si>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</si>
  <si>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</si>
  <si>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</si>
  <si>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</si>
  <si>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</si>
  <si>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</si>
  <si>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</si>
  <si>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</si>
  <si>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</si>
  <si>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</si>
  <si>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</si>
  <si>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</si>
  <si>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</si>
  <si>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</si>
  <si>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</si>
  <si>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</si>
  <si>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</si>
  <si>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</si>
  <si>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</si>
  <si>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</si>
  <si>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</si>
  <si>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</si>
  <si>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</si>
  <si>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</si>
  <si>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</si>
  <si>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</si>
  <si>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</si>
  <si>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</si>
  <si>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</si>
  <si>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</si>
  <si>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</si>
  <si>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</si>
  <si>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</si>
  <si>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</si>
  <si>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</si>
  <si>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</si>
  <si>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</si>
  <si>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</si>
  <si>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</si>
  <si>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</si>
  <si>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</si>
  <si>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</si>
  <si>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</si>
  <si>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</si>
  <si>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</si>
  <si>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</si>
  <si>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</si>
  <si>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</si>
  <si>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</si>
  <si>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</si>
  <si>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</si>
  <si>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</si>
  <si>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</si>
  <si>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</si>
  <si>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</si>
  <si>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</si>
  <si>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</si>
  <si>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</si>
  <si>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</si>
  <si>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</si>
  <si>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</si>
  <si>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</si>
  <si>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</si>
  <si>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</si>
  <si>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</si>
  <si>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</si>
  <si>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</si>
  <si>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</si>
  <si>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</si>
  <si>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</si>
  <si>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</si>
  <si>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</si>
  <si>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</si>
  <si>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</si>
  <si>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</si>
  <si>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</si>
  <si>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</si>
  <si>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</si>
  <si>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</si>
  <si>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</si>
  <si>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</si>
  <si>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</si>
  <si>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</si>
  <si>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</si>
  <si>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</si>
  <si>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</si>
  <si>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</si>
  <si>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</si>
  <si>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</si>
  <si>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</si>
  <si>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</si>
  <si>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</si>
  <si>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</si>
  <si>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</si>
  <si>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</si>
  <si>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</si>
  <si>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</si>
  <si>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</si>
  <si>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</si>
  <si>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</si>
  <si>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</si>
  <si>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</si>
  <si>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</si>
  <si>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</si>
  <si>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</si>
  <si>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</si>
  <si>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</si>
  <si>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</si>
  <si>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</si>
  <si>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</si>
  <si>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</si>
  <si>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</si>
  <si>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</si>
  <si>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</si>
  <si>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</si>
  <si>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</si>
  <si>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</si>
  <si>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</si>
  <si>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</si>
  <si>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</si>
  <si>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</si>
  <si>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</si>
  <si>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</si>
  <si>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</si>
  <si>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</si>
  <si>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</si>
  <si>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</si>
  <si>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</si>
  <si>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</si>
  <si>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</si>
  <si>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</si>
  <si>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</si>
  <si>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</si>
  <si>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</si>
  <si>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</si>
  <si>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</si>
  <si>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</si>
  <si>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</si>
  <si>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</si>
  <si>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</si>
  <si>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</si>
  <si>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</si>
  <si>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</si>
  <si>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</si>
  <si>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</si>
  <si>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</si>
  <si>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</si>
  <si>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</si>
  <si>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</si>
  <si>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</si>
  <si>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</si>
  <si>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</si>
  <si>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</si>
  <si>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</si>
  <si>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</si>
  <si>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</si>
  <si>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</si>
  <si>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</si>
  <si>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</si>
  <si>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</si>
  <si>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</si>
  <si>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</si>
  <si>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</si>
  <si>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</si>
  <si>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</si>
  <si>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</si>
  <si>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</si>
  <si>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</si>
  <si>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</si>
  <si>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</si>
  <si>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</si>
  <si>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</si>
  <si>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</si>
  <si>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</si>
  <si>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</si>
  <si>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</si>
  <si>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</si>
  <si>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</si>
  <si>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</si>
  <si>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</si>
  <si>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</si>
  <si>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</si>
  <si>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</si>
  <si>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</si>
  <si>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</si>
  <si>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</si>
  <si>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</si>
  <si>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</si>
  <si>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</si>
  <si>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</si>
  <si>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</si>
  <si>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</si>
  <si>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</si>
  <si>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</si>
  <si>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</si>
  <si>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</si>
  <si>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</si>
  <si>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</si>
  <si>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</si>
  <si>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</si>
  <si>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</si>
  <si>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</si>
  <si>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</si>
  <si>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</si>
  <si>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</si>
  <si>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</si>
  <si>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</si>
  <si>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</si>
  <si>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</si>
  <si>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</si>
  <si>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</si>
  <si>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</si>
  <si>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</si>
  <si>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</si>
  <si>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</si>
  <si>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</si>
  <si>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</si>
  <si>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</si>
  <si>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</si>
  <si>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</si>
  <si>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</si>
  <si>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</si>
  <si>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</si>
  <si>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</si>
  <si>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</si>
  <si>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</si>
  <si>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</si>
  <si>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</si>
  <si>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</si>
  <si>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</si>
  <si>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</si>
  <si>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</si>
  <si>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</si>
  <si>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</si>
  <si>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</si>
  <si>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</si>
  <si>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</si>
  <si>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</si>
  <si>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</si>
  <si>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</si>
  <si>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</si>
  <si>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</si>
  <si>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</si>
  <si>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</si>
  <si>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</si>
  <si>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</si>
  <si>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</si>
  <si>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</si>
  <si>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</si>
  <si>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</si>
  <si>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</si>
  <si>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</si>
  <si>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</si>
  <si>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</si>
  <si>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</si>
  <si>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</si>
  <si>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</si>
  <si>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</si>
  <si>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</si>
  <si>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</si>
  <si>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</si>
  <si>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</si>
  <si>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</si>
  <si>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</si>
  <si>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</si>
  <si>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</si>
  <si>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</si>
  <si>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</si>
  <si>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</si>
  <si>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</si>
  <si>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</si>
  <si>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</si>
  <si>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</si>
  <si>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</si>
  <si>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</si>
  <si>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</si>
  <si>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</si>
  <si>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</si>
  <si>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</si>
  <si>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</si>
  <si>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</si>
  <si>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</si>
  <si>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</si>
  <si>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</si>
  <si>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</si>
  <si>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</si>
  <si>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</si>
  <si>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</si>
  <si>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</si>
  <si>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</si>
  <si>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</si>
  <si>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</si>
  <si>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</si>
  <si>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</si>
  <si>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</si>
  <si>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</si>
  <si>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</si>
  <si>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</si>
  <si>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</si>
  <si>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</si>
  <si>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</si>
  <si>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</si>
  <si>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</si>
  <si>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</si>
  <si>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</si>
  <si>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</si>
  <si>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</si>
  <si>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</si>
  <si>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</si>
  <si>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</si>
  <si>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</si>
  <si>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</si>
  <si>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</si>
  <si>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</si>
  <si>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</si>
  <si>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</si>
  <si>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</si>
  <si>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</si>
  <si>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</si>
  <si>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</si>
  <si>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</si>
  <si>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</si>
  <si>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</si>
  <si>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</si>
  <si>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</si>
  <si>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</si>
  <si>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</si>
  <si>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</si>
  <si>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</si>
  <si>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</si>
  <si>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</si>
  <si>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</si>
  <si>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</si>
  <si>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</si>
  <si>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</si>
  <si>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</si>
  <si>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</si>
  <si>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</si>
  <si>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</si>
  <si>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</si>
  <si>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</si>
  <si>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</si>
  <si>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</si>
  <si>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</si>
  <si>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</si>
  <si>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</si>
  <si>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</si>
  <si>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</si>
  <si>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</si>
  <si>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</si>
  <si>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</si>
  <si>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</si>
  <si>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</si>
  <si>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</si>
  <si>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</si>
  <si>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</si>
  <si>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</si>
  <si>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</si>
  <si>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</si>
  <si>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</si>
  <si>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</si>
  <si>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</si>
  <si>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</si>
  <si>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</si>
  <si>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</si>
  <si>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</si>
  <si>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</si>
  <si>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</si>
  <si>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</si>
  <si>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</si>
  <si>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</si>
  <si>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</si>
  <si>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</si>
  <si>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</si>
  <si>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</si>
  <si>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</si>
  <si>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</si>
  <si>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</si>
  <si>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</si>
  <si>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</si>
  <si>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</si>
  <si>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</si>
  <si>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</si>
  <si>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</si>
  <si>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</si>
  <si>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</si>
  <si>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</si>
  <si>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</si>
  <si>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</si>
  <si>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</si>
  <si>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</si>
  <si>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</si>
  <si>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</si>
  <si>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</si>
  <si>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</si>
  <si>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</si>
  <si>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</si>
  <si>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</si>
  <si>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</si>
  <si>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</si>
  <si>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</si>
  <si>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</si>
  <si>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</si>
  <si>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</si>
  <si>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</si>
  <si>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</si>
  <si>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</si>
  <si>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</si>
  <si>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</si>
  <si>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</si>
  <si>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</si>
  <si>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</si>
  <si>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</si>
  <si>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</si>
  <si>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</si>
  <si>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</si>
  <si>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</si>
  <si>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</si>
  <si>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</si>
  <si>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</si>
  <si>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</si>
  <si>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</si>
  <si>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</si>
  <si>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</si>
  <si>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</si>
  <si>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</si>
  <si>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</si>
  <si>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</si>
  <si>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</si>
  <si>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</si>
  <si>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</si>
  <si>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</si>
  <si>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</si>
  <si>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</si>
  <si>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</si>
  <si>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</si>
  <si>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</si>
  <si>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</si>
  <si>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</si>
  <si>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</si>
  <si>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</si>
  <si>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</si>
  <si>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</si>
  <si>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</si>
  <si>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</si>
  <si>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</si>
  <si>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</si>
  <si>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</si>
  <si>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</si>
  <si>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</si>
  <si>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</si>
  <si>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</si>
  <si>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</si>
  <si>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</si>
  <si>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</si>
  <si>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</si>
  <si>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</si>
  <si>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</si>
  <si>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</si>
  <si>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</si>
  <si>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</si>
  <si>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</si>
  <si>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</si>
  <si>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</si>
  <si>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</si>
  <si>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</si>
  <si>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</si>
  <si>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</si>
  <si>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</si>
  <si>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</si>
  <si>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</si>
  <si>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</si>
  <si>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</si>
  <si>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</si>
  <si>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</si>
  <si>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</si>
  <si>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</si>
  <si>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</si>
  <si>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</si>
  <si>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</si>
  <si>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</si>
  <si>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</si>
  <si>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</si>
  <si>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</si>
  <si>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</si>
  <si>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</si>
  <si>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</si>
  <si>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</si>
  <si>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</si>
  <si>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</si>
  <si>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</si>
  <si>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</si>
  <si>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</si>
  <si>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</si>
  <si>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</si>
  <si>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</si>
  <si>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</si>
  <si>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</si>
  <si>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</si>
  <si>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</si>
  <si>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</si>
  <si>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</si>
  <si>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</si>
  <si>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</si>
  <si>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</si>
  <si>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</si>
  <si>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</si>
  <si>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</si>
  <si>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</si>
  <si>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</si>
  <si>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</si>
  <si>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</si>
  <si>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</si>
  <si>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</si>
  <si>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</si>
  <si>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</si>
  <si>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</si>
  <si>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</si>
  <si>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</si>
  <si>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</si>
  <si>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</si>
  <si>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</si>
  <si>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</si>
  <si>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</si>
  <si>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</si>
  <si>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</si>
  <si>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</si>
  <si>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</si>
  <si>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</si>
  <si>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</si>
  <si>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</si>
  <si>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</si>
  <si>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</si>
  <si>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</si>
  <si>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</si>
  <si>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</si>
  <si>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</si>
  <si>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</si>
  <si>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</si>
  <si>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</si>
  <si>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</si>
  <si>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</si>
  <si>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</si>
  <si>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</si>
  <si>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</si>
  <si>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</si>
  <si>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</si>
  <si>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</si>
  <si>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</si>
  <si>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</si>
  <si>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</si>
  <si>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</si>
  <si>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</si>
  <si>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</si>
  <si>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</si>
  <si>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</si>
  <si>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</si>
  <si>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</si>
  <si>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</si>
  <si>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</si>
  <si>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</si>
  <si>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</si>
  <si>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</si>
  <si>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</si>
  <si>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</si>
  <si>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</si>
  <si>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</si>
  <si>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</si>
  <si>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</si>
  <si>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</si>
  <si>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</si>
  <si>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</si>
  <si>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</si>
  <si>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</si>
  <si>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</si>
  <si>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</si>
  <si>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</si>
  <si>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</si>
  <si>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</si>
  <si>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</si>
  <si>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</si>
  <si>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</si>
  <si>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</si>
  <si>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</si>
  <si>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</si>
  <si>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</si>
  <si>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</si>
  <si>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</si>
  <si>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</si>
  <si>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</si>
  <si>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</si>
  <si>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</si>
  <si>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</si>
  <si>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</si>
  <si>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</si>
  <si>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</si>
  <si>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</si>
  <si>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</si>
  <si>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</si>
  <si>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</si>
  <si>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</si>
  <si>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</si>
  <si>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</si>
  <si>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</si>
  <si>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</si>
  <si>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</si>
  <si>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</si>
  <si>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</si>
  <si>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</si>
  <si>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</si>
  <si>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</si>
  <si>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</si>
  <si>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</si>
  <si>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</si>
  <si>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</si>
  <si>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</si>
  <si>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</si>
  <si>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</si>
  <si>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</si>
  <si>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</si>
  <si>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</si>
  <si>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</si>
  <si>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</si>
  <si>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</si>
  <si>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</si>
  <si>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</si>
  <si>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</si>
  <si>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</si>
  <si>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</si>
  <si>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</si>
  <si>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</si>
  <si>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</si>
  <si>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</si>
  <si>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</si>
  <si>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</si>
  <si>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</si>
  <si>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</si>
  <si>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</si>
  <si>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</si>
  <si>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</si>
  <si>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</si>
  <si>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</si>
  <si>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</si>
  <si>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</si>
  <si>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</si>
  <si>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</si>
  <si>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</si>
  <si>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</si>
  <si>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</si>
  <si>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</si>
  <si>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</si>
  <si>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</si>
  <si>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</si>
  <si>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</si>
  <si>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</si>
  <si>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</si>
  <si>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</si>
  <si>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</si>
  <si>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</si>
  <si>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</si>
  <si>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</si>
  <si>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</si>
  <si>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</si>
  <si>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</si>
  <si>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</si>
  <si>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</si>
  <si>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</si>
  <si>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</si>
  <si>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</si>
  <si>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</si>
  <si>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</si>
  <si>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</si>
  <si>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</si>
  <si>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</si>
  <si>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</si>
  <si>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</si>
  <si>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</si>
  <si>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</si>
  <si>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</si>
  <si>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</si>
  <si>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</si>
  <si>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</si>
  <si>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</si>
  <si>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</si>
  <si>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</si>
  <si>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</si>
  <si>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</si>
  <si>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</si>
  <si>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</si>
  <si>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</si>
  <si>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</si>
  <si>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</si>
  <si>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</si>
  <si>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</si>
  <si>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</si>
  <si>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</si>
  <si>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</si>
  <si>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</si>
  <si>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</si>
  <si>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</si>
  <si>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</si>
  <si>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</si>
  <si>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</si>
  <si>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</si>
  <si>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</si>
  <si>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</si>
  <si>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</si>
  <si>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</si>
  <si>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</si>
  <si>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</si>
  <si>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</si>
  <si>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</si>
  <si>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</si>
  <si>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</si>
  <si>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</si>
  <si>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</si>
  <si>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</si>
  <si>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</si>
  <si>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</si>
  <si>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</si>
  <si>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</si>
  <si>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</si>
  <si>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</si>
  <si>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</si>
  <si>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</si>
  <si>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</si>
  <si>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</si>
  <si>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</si>
  <si>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</si>
  <si>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</si>
  <si>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</si>
  <si>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</si>
  <si>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</si>
  <si>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</si>
  <si>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</si>
  <si>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</si>
  <si>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</si>
  <si>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</si>
  <si>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</si>
  <si>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</si>
  <si>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</si>
  <si>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</si>
  <si>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</si>
  <si>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</si>
  <si>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</si>
  <si>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</si>
  <si>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</si>
  <si>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</si>
  <si>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</si>
  <si>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</si>
  <si>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</si>
  <si>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</si>
  <si>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</si>
  <si>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</si>
  <si>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</si>
  <si>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</si>
  <si>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</si>
  <si>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</si>
  <si>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</si>
  <si>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</si>
  <si>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</si>
  <si>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</si>
  <si>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</si>
  <si>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</si>
  <si>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</si>
  <si>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</si>
  <si>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</si>
  <si>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</si>
  <si>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</si>
  <si>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</si>
  <si>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</si>
  <si>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</si>
  <si>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</si>
  <si>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</si>
  <si>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</si>
  <si>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</si>
  <si>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</si>
  <si>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</si>
  <si>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</si>
  <si>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</si>
  <si>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</si>
  <si>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</si>
  <si>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</si>
  <si>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</si>
  <si>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</si>
  <si>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</si>
  <si>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</si>
  <si>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</si>
  <si>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</si>
  <si>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</si>
  <si>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</si>
  <si>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</si>
  <si>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</si>
  <si>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</si>
  <si>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</si>
  <si>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</si>
  <si>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</si>
  <si>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</si>
  <si>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</si>
  <si>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</si>
  <si>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</si>
  <si>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</si>
  <si>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</si>
  <si>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</si>
  <si>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</si>
  <si>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</si>
  <si>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</si>
  <si>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</si>
  <si>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</si>
  <si>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</si>
  <si>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</si>
  <si>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</si>
  <si>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</si>
  <si>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OSNOVNA ŠKOLA MATIJE GUPCA GORNJA STUBICA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</si>
</sst>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706974.82000000007</v>
      </c>
      <c r="D2" s="6">
        <f>'PR-RAS'!E6</f>
        <v>902006.57</v>
      </c>
      <c r="E2" s="6">
        <v>0</v>
      </c>
      <c r="F2" s="6">
        <v>0</v>
      </c>
      <c r="G2" s="7">
        <f t="shared" ref="G2:G264" si="0">(B2/1000)*(C2*1+D2*2)</f>
        <v>2510.9879599999999</v>
      </c>
      <c r="H2" s="7">
        <f t="shared" ref="H2:H264" si="1">ABS(C2-ROUND(C2,0))+ABS(D2-ROUND(D2,0))</f>
        <v>0.60999999998603016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610264.24</v>
      </c>
      <c r="D46" s="1">
        <f>'PR-RAS'!E50</f>
        <v>727163.19</v>
      </c>
      <c r="E46" s="1">
        <v>0</v>
      </c>
      <c r="F46" s="1">
        <v>0</v>
      </c>
      <c r="G46" s="2">
        <f t="shared" si="0"/>
        <v>92906.577899999989</v>
      </c>
      <c r="H46" s="2">
        <f t="shared" si="1"/>
        <v>0.42999999993480742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12158.84</v>
      </c>
      <c r="D50" s="1">
        <f>'PR-RAS'!E54</f>
        <v>0</v>
      </c>
      <c r="E50" s="1">
        <v>0</v>
      </c>
      <c r="F50" s="1">
        <v>0</v>
      </c>
      <c r="G50" s="2">
        <f t="shared" si="0"/>
        <v>595.78316000000007</v>
      </c>
      <c r="H50" s="2">
        <f t="shared" si="1"/>
        <v>0.15999999999985448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12158.84</v>
      </c>
      <c r="D53" s="1">
        <f>'PR-RAS'!E57</f>
        <v>0</v>
      </c>
      <c r="E53" s="1">
        <v>0</v>
      </c>
      <c r="F53" s="1">
        <v>0</v>
      </c>
      <c r="G53" s="2">
        <f t="shared" si="0"/>
        <v>632.25968</v>
      </c>
      <c r="H53" s="2">
        <f t="shared" si="1"/>
        <v>0.15999999999985448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598105.4</v>
      </c>
      <c r="D64" s="1">
        <f>'PR-RAS'!E68</f>
        <v>727163.19</v>
      </c>
      <c r="E64" s="1">
        <v>0</v>
      </c>
      <c r="F64" s="1">
        <v>0</v>
      </c>
      <c r="G64" s="2">
        <f t="shared" si="0"/>
        <v>129303.20213999999</v>
      </c>
      <c r="H64" s="2">
        <f t="shared" si="1"/>
        <v>0.58999999996740371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598105.4</v>
      </c>
      <c r="D65" s="1">
        <f>'PR-RAS'!E69</f>
        <v>727163.19</v>
      </c>
      <c r="E65" s="1">
        <v>0</v>
      </c>
      <c r="F65" s="1">
        <v>0</v>
      </c>
      <c r="G65" s="2">
        <f t="shared" si="0"/>
        <v>131355.63391999999</v>
      </c>
      <c r="H65" s="2">
        <f t="shared" si="1"/>
        <v>0.58999999996740371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0.27</v>
      </c>
      <c r="D78" s="1">
        <f>'PR-RAS'!E82</f>
        <v>0.24</v>
      </c>
      <c r="E78" s="1">
        <v>0</v>
      </c>
      <c r="F78" s="1">
        <v>0</v>
      </c>
      <c r="G78" s="2">
        <f t="shared" si="0"/>
        <v>5.7749999999999996E-2</v>
      </c>
      <c r="H78" s="2">
        <f t="shared" si="1"/>
        <v>0.51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0.27</v>
      </c>
      <c r="D79" s="1">
        <f>'PR-RAS'!E83</f>
        <v>0.24</v>
      </c>
      <c r="E79" s="1">
        <v>0</v>
      </c>
      <c r="F79" s="1">
        <v>0</v>
      </c>
      <c r="G79" s="2">
        <f t="shared" si="0"/>
        <v>5.8499999999999996E-2</v>
      </c>
      <c r="H79" s="2">
        <f t="shared" si="1"/>
        <v>0.51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0.27</v>
      </c>
      <c r="D81" s="1">
        <f>'PR-RAS'!E85</f>
        <v>0.24</v>
      </c>
      <c r="E81" s="1">
        <v>0</v>
      </c>
      <c r="F81" s="1">
        <v>0</v>
      </c>
      <c r="G81" s="2">
        <f t="shared" si="0"/>
        <v>0.06</v>
      </c>
      <c r="H81" s="2">
        <f t="shared" si="1"/>
        <v>0.51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35543.699999999997</v>
      </c>
      <c r="D102" s="1">
        <f>'PR-RAS'!E106</f>
        <v>24632.61</v>
      </c>
      <c r="E102" s="1">
        <v>0</v>
      </c>
      <c r="F102" s="1">
        <v>0</v>
      </c>
      <c r="G102" s="2">
        <f t="shared" si="0"/>
        <v>8565.7009200000011</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35543.699999999997</v>
      </c>
      <c r="D108" s="1">
        <f>'PR-RAS'!E112</f>
        <v>24632.61</v>
      </c>
      <c r="E108" s="1">
        <v>0</v>
      </c>
      <c r="F108" s="1">
        <v>0</v>
      </c>
      <c r="G108" s="2">
        <f t="shared" si="0"/>
        <v>9074.5544399999999</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35543.699999999997</v>
      </c>
      <c r="D113" s="1">
        <f>'PR-RAS'!E117</f>
        <v>24632.61</v>
      </c>
      <c r="E113" s="1">
        <v>0</v>
      </c>
      <c r="F113" s="1">
        <v>0</v>
      </c>
      <c r="G113" s="2">
        <f t="shared" si="0"/>
        <v>9498.5990399999991</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4821.6799999999994</v>
      </c>
      <c r="D120" s="1">
        <f>'PR-RAS'!E124</f>
        <v>3894.8900000000003</v>
      </c>
      <c r="E120" s="1">
        <v>0</v>
      </c>
      <c r="F120" s="1">
        <v>0</v>
      </c>
      <c r="G120" s="2">
        <f t="shared" si="0"/>
        <v>1500.7637399999999</v>
      </c>
      <c r="H120" s="2">
        <f t="shared" si="1"/>
        <v>0.43000000000029104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4330.6099999999997</v>
      </c>
      <c r="D121" s="1">
        <f>'PR-RAS'!E125</f>
        <v>2817.13</v>
      </c>
      <c r="E121" s="1">
        <v>0</v>
      </c>
      <c r="F121" s="1">
        <v>0</v>
      </c>
      <c r="G121" s="2">
        <f t="shared" si="0"/>
        <v>1195.7843999999998</v>
      </c>
      <c r="H121" s="2">
        <f t="shared" si="1"/>
        <v>0.52000000000043656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953.88</v>
      </c>
      <c r="D122" s="1">
        <f>'PR-RAS'!E126</f>
        <v>1018.24</v>
      </c>
      <c r="E122" s="1">
        <v>0</v>
      </c>
      <c r="F122" s="1">
        <v>0</v>
      </c>
      <c r="G122" s="2">
        <f t="shared" si="0"/>
        <v>361.83355999999998</v>
      </c>
      <c r="H122" s="2">
        <f t="shared" si="1"/>
        <v>0.36000000000001364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3376.73</v>
      </c>
      <c r="D123" s="1">
        <f>'PR-RAS'!E127</f>
        <v>1798.89</v>
      </c>
      <c r="E123" s="1">
        <v>0</v>
      </c>
      <c r="F123" s="1">
        <v>0</v>
      </c>
      <c r="G123" s="2">
        <f t="shared" si="0"/>
        <v>850.89022</v>
      </c>
      <c r="H123" s="2">
        <f t="shared" si="1"/>
        <v>0.37999999999988177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491.07</v>
      </c>
      <c r="D124" s="1">
        <f>'PR-RAS'!E128</f>
        <v>1077.76</v>
      </c>
      <c r="E124" s="1">
        <v>0</v>
      </c>
      <c r="F124" s="1">
        <v>0</v>
      </c>
      <c r="G124" s="2">
        <f t="shared" si="0"/>
        <v>325.53057000000001</v>
      </c>
      <c r="H124" s="2">
        <f t="shared" si="1"/>
        <v>0.31000000000000227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491.07</v>
      </c>
      <c r="D125" s="1">
        <f>'PR-RAS'!E129</f>
        <v>1077.76</v>
      </c>
      <c r="E125" s="1">
        <v>0</v>
      </c>
      <c r="F125" s="1">
        <v>0</v>
      </c>
      <c r="G125" s="2">
        <f t="shared" si="0"/>
        <v>328.17716000000001</v>
      </c>
      <c r="H125" s="2">
        <f t="shared" si="1"/>
        <v>0.31000000000000227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56344.93</v>
      </c>
      <c r="D129" s="1">
        <f>'PR-RAS'!E133</f>
        <v>146315.64000000001</v>
      </c>
      <c r="E129" s="1">
        <v>0</v>
      </c>
      <c r="F129" s="1">
        <v>0</v>
      </c>
      <c r="G129" s="2">
        <f t="shared" si="0"/>
        <v>44668.954880000005</v>
      </c>
      <c r="H129" s="2">
        <f t="shared" si="1"/>
        <v>0.42999999998573912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56344.93</v>
      </c>
      <c r="D130" s="1">
        <f>'PR-RAS'!E134</f>
        <v>146315.64000000001</v>
      </c>
      <c r="E130" s="1">
        <v>0</v>
      </c>
      <c r="F130" s="1">
        <v>0</v>
      </c>
      <c r="G130" s="2">
        <f t="shared" si="0"/>
        <v>45017.931090000005</v>
      </c>
      <c r="H130" s="2">
        <f t="shared" si="1"/>
        <v>0.42999999998573912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56344.93</v>
      </c>
      <c r="D131" s="1">
        <f>'PR-RAS'!E135</f>
        <v>146315.64000000001</v>
      </c>
      <c r="E131" s="1">
        <v>0</v>
      </c>
      <c r="F131" s="1">
        <v>0</v>
      </c>
      <c r="G131" s="2">
        <f t="shared" si="0"/>
        <v>45366.907300000006</v>
      </c>
      <c r="H131" s="2">
        <f t="shared" si="1"/>
        <v>0.42999999998573912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699877.12000000011</v>
      </c>
      <c r="D147" s="1">
        <f>'PR-RAS'!E151</f>
        <v>817972.44999999984</v>
      </c>
      <c r="E147" s="1">
        <v>0</v>
      </c>
      <c r="F147" s="1">
        <v>0</v>
      </c>
      <c r="G147" s="2">
        <f t="shared" si="0"/>
        <v>341030.01491999993</v>
      </c>
      <c r="H147" s="2">
        <f t="shared" si="1"/>
        <v>0.56999999994877726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572640.8600000001</v>
      </c>
      <c r="D148" s="1">
        <f>'PR-RAS'!E152</f>
        <v>657412.75</v>
      </c>
      <c r="E148" s="1">
        <v>0</v>
      </c>
      <c r="F148" s="1">
        <v>0</v>
      </c>
      <c r="G148" s="2">
        <f t="shared" si="0"/>
        <v>277457.55492000002</v>
      </c>
      <c r="H148" s="2">
        <f t="shared" si="1"/>
        <v>0.38999999989755452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474645.78</v>
      </c>
      <c r="D149" s="1">
        <f>'PR-RAS'!E153</f>
        <v>540725.01</v>
      </c>
      <c r="E149" s="1">
        <v>0</v>
      </c>
      <c r="F149" s="1">
        <v>0</v>
      </c>
      <c r="G149" s="2">
        <f t="shared" si="0"/>
        <v>230302.1784</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474645.78</v>
      </c>
      <c r="D150" s="1">
        <f>'PR-RAS'!E154</f>
        <v>540725.01</v>
      </c>
      <c r="E150" s="1">
        <v>0</v>
      </c>
      <c r="F150" s="1">
        <v>0</v>
      </c>
      <c r="G150" s="2">
        <f t="shared" si="0"/>
        <v>231858.27419999999</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20222.52</v>
      </c>
      <c r="D154" s="1">
        <f>'PR-RAS'!E158</f>
        <v>34227.83</v>
      </c>
      <c r="E154" s="1">
        <v>0</v>
      </c>
      <c r="F154" s="1">
        <v>0</v>
      </c>
      <c r="G154" s="2">
        <f t="shared" si="0"/>
        <v>13567.761540000001</v>
      </c>
      <c r="H154" s="2">
        <f t="shared" si="1"/>
        <v>0.64999999999781721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77772.56</v>
      </c>
      <c r="D155" s="1">
        <f>'PR-RAS'!E159</f>
        <v>82459.91</v>
      </c>
      <c r="E155" s="1">
        <v>0</v>
      </c>
      <c r="F155" s="1">
        <v>0</v>
      </c>
      <c r="G155" s="2">
        <f t="shared" si="0"/>
        <v>37374.626519999998</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77749.73</v>
      </c>
      <c r="D157" s="1">
        <f>'PR-RAS'!E161</f>
        <v>82459.91</v>
      </c>
      <c r="E157" s="1">
        <v>0</v>
      </c>
      <c r="F157" s="1">
        <v>0</v>
      </c>
      <c r="G157" s="2">
        <f t="shared" si="0"/>
        <v>37856.449799999995</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22.83</v>
      </c>
      <c r="D158" s="1">
        <f>'PR-RAS'!E162</f>
        <v>0</v>
      </c>
      <c r="E158" s="1">
        <v>0</v>
      </c>
      <c r="F158" s="1">
        <v>0</v>
      </c>
      <c r="G158" s="2">
        <f t="shared" si="0"/>
        <v>3.5843099999999999</v>
      </c>
      <c r="H158" s="2">
        <f t="shared" si="1"/>
        <v>0.17000000000000171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125283.48000000001</v>
      </c>
      <c r="D159" s="1">
        <f>'PR-RAS'!E163</f>
        <v>158741.18</v>
      </c>
      <c r="E159" s="1">
        <v>0</v>
      </c>
      <c r="F159" s="1">
        <v>0</v>
      </c>
      <c r="G159" s="2">
        <f t="shared" si="0"/>
        <v>69957.002719999989</v>
      </c>
      <c r="H159" s="2">
        <f t="shared" si="1"/>
        <v>0.66000000000349246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43017.1</v>
      </c>
      <c r="D160" s="1">
        <f>'PR-RAS'!E164</f>
        <v>45585.46</v>
      </c>
      <c r="E160" s="1">
        <v>0</v>
      </c>
      <c r="F160" s="1">
        <v>0</v>
      </c>
      <c r="G160" s="2">
        <f t="shared" si="0"/>
        <v>21335.89518</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10550.37</v>
      </c>
      <c r="D161" s="1">
        <f>'PR-RAS'!E165</f>
        <v>5472.35</v>
      </c>
      <c r="E161" s="1">
        <v>0</v>
      </c>
      <c r="F161" s="1">
        <v>0</v>
      </c>
      <c r="G161" s="2">
        <f t="shared" si="0"/>
        <v>3439.2112000000002</v>
      </c>
      <c r="H161" s="2">
        <f t="shared" si="1"/>
        <v>0.72000000000116415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31970.48</v>
      </c>
      <c r="D162" s="1">
        <f>'PR-RAS'!E166</f>
        <v>39817.49</v>
      </c>
      <c r="E162" s="1">
        <v>0</v>
      </c>
      <c r="F162" s="1">
        <v>0</v>
      </c>
      <c r="G162" s="2">
        <f t="shared" si="0"/>
        <v>17968.479059999998</v>
      </c>
      <c r="H162" s="2">
        <f t="shared" si="1"/>
        <v>0.96999999999752617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308.58</v>
      </c>
      <c r="D163" s="1">
        <f>'PR-RAS'!E167</f>
        <v>123</v>
      </c>
      <c r="E163" s="1">
        <v>0</v>
      </c>
      <c r="F163" s="1">
        <v>0</v>
      </c>
      <c r="G163" s="2">
        <f t="shared" si="0"/>
        <v>89.841959999999986</v>
      </c>
      <c r="H163" s="2">
        <f t="shared" si="1"/>
        <v>0.42000000000001592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187.67</v>
      </c>
      <c r="D164" s="1">
        <f>'PR-RAS'!E168</f>
        <v>172.62</v>
      </c>
      <c r="E164" s="1">
        <v>0</v>
      </c>
      <c r="F164" s="1">
        <v>0</v>
      </c>
      <c r="G164" s="2">
        <f t="shared" si="0"/>
        <v>86.864329999999995</v>
      </c>
      <c r="H164" s="2">
        <f t="shared" si="1"/>
        <v>0.71000000000000796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41194.820000000007</v>
      </c>
      <c r="D165" s="1">
        <f>'PR-RAS'!E169</f>
        <v>71206.080000000002</v>
      </c>
      <c r="E165" s="1">
        <v>0</v>
      </c>
      <c r="F165" s="1">
        <v>0</v>
      </c>
      <c r="G165" s="2">
        <f t="shared" si="0"/>
        <v>30111.544720000002</v>
      </c>
      <c r="H165" s="2">
        <f t="shared" si="1"/>
        <v>0.25999999999476131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5529.24</v>
      </c>
      <c r="D166" s="1">
        <f>'PR-RAS'!E170</f>
        <v>6070.94</v>
      </c>
      <c r="E166" s="1">
        <v>0</v>
      </c>
      <c r="F166" s="1">
        <v>0</v>
      </c>
      <c r="G166" s="2">
        <f t="shared" si="0"/>
        <v>2915.7348000000002</v>
      </c>
      <c r="H166" s="2">
        <f t="shared" si="1"/>
        <v>0.3000000000001819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22381.7</v>
      </c>
      <c r="D167" s="1">
        <f>'PR-RAS'!E171</f>
        <v>38679</v>
      </c>
      <c r="E167" s="1">
        <v>0</v>
      </c>
      <c r="F167" s="1">
        <v>0</v>
      </c>
      <c r="G167" s="2">
        <f t="shared" si="0"/>
        <v>16556.790199999999</v>
      </c>
      <c r="H167" s="2">
        <f t="shared" si="1"/>
        <v>0.2999999999992724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12685.94</v>
      </c>
      <c r="D168" s="1">
        <f>'PR-RAS'!E172</f>
        <v>24778.84</v>
      </c>
      <c r="E168" s="1">
        <v>0</v>
      </c>
      <c r="F168" s="1">
        <v>0</v>
      </c>
      <c r="G168" s="2">
        <f t="shared" si="0"/>
        <v>10394.68454</v>
      </c>
      <c r="H168" s="2">
        <f t="shared" si="1"/>
        <v>0.21999999999934516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511.8</v>
      </c>
      <c r="D169" s="1">
        <f>'PR-RAS'!E173</f>
        <v>945.38</v>
      </c>
      <c r="E169" s="1">
        <v>0</v>
      </c>
      <c r="F169" s="1">
        <v>0</v>
      </c>
      <c r="G169" s="2">
        <f t="shared" si="0"/>
        <v>403.63008000000002</v>
      </c>
      <c r="H169" s="2">
        <f t="shared" si="1"/>
        <v>0.57999999999998408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86.14</v>
      </c>
      <c r="D170" s="1">
        <f>'PR-RAS'!E174</f>
        <v>731.92</v>
      </c>
      <c r="E170" s="1">
        <v>0</v>
      </c>
      <c r="F170" s="1">
        <v>0</v>
      </c>
      <c r="G170" s="2">
        <f t="shared" si="0"/>
        <v>261.94662</v>
      </c>
      <c r="H170" s="2">
        <f t="shared" si="1"/>
        <v>0.2200000000000415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16131.750000000002</v>
      </c>
      <c r="D173" s="1">
        <f>'PR-RAS'!E177</f>
        <v>14829.560000000001</v>
      </c>
      <c r="E173" s="1">
        <v>0</v>
      </c>
      <c r="F173" s="1">
        <v>0</v>
      </c>
      <c r="G173" s="2">
        <f t="shared" si="0"/>
        <v>7876.0296399999997</v>
      </c>
      <c r="H173" s="2">
        <f t="shared" si="1"/>
        <v>0.68999999999687134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4292.54</v>
      </c>
      <c r="D174" s="1">
        <f>'PR-RAS'!E178</f>
        <v>4142.43</v>
      </c>
      <c r="E174" s="1">
        <v>0</v>
      </c>
      <c r="F174" s="1">
        <v>0</v>
      </c>
      <c r="G174" s="2">
        <f t="shared" si="0"/>
        <v>2175.8902000000003</v>
      </c>
      <c r="H174" s="2">
        <f t="shared" si="1"/>
        <v>0.89000000000032742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3967.72</v>
      </c>
      <c r="D175" s="1">
        <f>'PR-RAS'!E179</f>
        <v>2411.5500000000002</v>
      </c>
      <c r="E175" s="1">
        <v>0</v>
      </c>
      <c r="F175" s="1">
        <v>0</v>
      </c>
      <c r="G175" s="2">
        <f t="shared" si="0"/>
        <v>1529.6026799999997</v>
      </c>
      <c r="H175" s="2">
        <f t="shared" si="1"/>
        <v>0.73000000000001819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3259.03</v>
      </c>
      <c r="D177" s="1">
        <f>'PR-RAS'!E181</f>
        <v>3853.67</v>
      </c>
      <c r="E177" s="1">
        <v>0</v>
      </c>
      <c r="F177" s="1">
        <v>0</v>
      </c>
      <c r="G177" s="2">
        <f t="shared" si="0"/>
        <v>1930.0811200000001</v>
      </c>
      <c r="H177" s="2">
        <f t="shared" si="1"/>
        <v>0.36000000000012733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1532.66</v>
      </c>
      <c r="D179" s="1">
        <f>'PR-RAS'!E183</f>
        <v>670.69</v>
      </c>
      <c r="E179" s="1">
        <v>0</v>
      </c>
      <c r="F179" s="1">
        <v>0</v>
      </c>
      <c r="G179" s="2">
        <f t="shared" si="0"/>
        <v>511.57911999999999</v>
      </c>
      <c r="H179" s="2">
        <f t="shared" si="1"/>
        <v>0.64999999999986358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1961.48</v>
      </c>
      <c r="D180" s="1">
        <f>'PR-RAS'!E184</f>
        <v>2348.31</v>
      </c>
      <c r="E180" s="1">
        <v>0</v>
      </c>
      <c r="F180" s="1">
        <v>0</v>
      </c>
      <c r="G180" s="2">
        <f t="shared" si="0"/>
        <v>1191.7999</v>
      </c>
      <c r="H180" s="2">
        <f t="shared" si="1"/>
        <v>0.78999999999996362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699.45</v>
      </c>
      <c r="D181" s="1">
        <f>'PR-RAS'!E185</f>
        <v>933.45</v>
      </c>
      <c r="E181" s="1">
        <v>0</v>
      </c>
      <c r="F181" s="1">
        <v>0</v>
      </c>
      <c r="G181" s="2">
        <f t="shared" si="0"/>
        <v>461.94300000000004</v>
      </c>
      <c r="H181" s="2">
        <f t="shared" si="1"/>
        <v>0.90000000000009095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418.87</v>
      </c>
      <c r="D182" s="1">
        <f>'PR-RAS'!E186</f>
        <v>469.46</v>
      </c>
      <c r="E182" s="1">
        <v>0</v>
      </c>
      <c r="F182" s="1">
        <v>0</v>
      </c>
      <c r="G182" s="2">
        <f t="shared" si="0"/>
        <v>245.75998999999999</v>
      </c>
      <c r="H182" s="2">
        <f t="shared" si="1"/>
        <v>0.58999999999997499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106.18</v>
      </c>
      <c r="D183" s="1">
        <f>'PR-RAS'!E187</f>
        <v>727.05</v>
      </c>
      <c r="E183" s="1">
        <v>0</v>
      </c>
      <c r="F183" s="1">
        <v>0</v>
      </c>
      <c r="G183" s="2">
        <f t="shared" si="0"/>
        <v>283.97095999999999</v>
      </c>
      <c r="H183" s="2">
        <f t="shared" si="1"/>
        <v>0.22999999999996135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24833.629999999997</v>
      </c>
      <c r="D184" s="1">
        <f>'PR-RAS'!E188</f>
        <v>26393.03</v>
      </c>
      <c r="E184" s="1">
        <v>0</v>
      </c>
      <c r="F184" s="1">
        <v>0</v>
      </c>
      <c r="G184" s="2">
        <f t="shared" si="0"/>
        <v>14204.403270000001</v>
      </c>
      <c r="H184" s="2">
        <f t="shared" si="1"/>
        <v>0.40000000000145519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2396.39</v>
      </c>
      <c r="D186" s="1">
        <f>'PR-RAS'!E190</f>
        <v>2697.71</v>
      </c>
      <c r="E186" s="1">
        <v>0</v>
      </c>
      <c r="F186" s="1">
        <v>0</v>
      </c>
      <c r="G186" s="2">
        <f t="shared" si="0"/>
        <v>1441.4848499999998</v>
      </c>
      <c r="H186" s="2">
        <f t="shared" si="1"/>
        <v>0.67999999999983629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424.71</v>
      </c>
      <c r="D188" s="1">
        <f>'PR-RAS'!E192</f>
        <v>828.09</v>
      </c>
      <c r="E188" s="1">
        <v>0</v>
      </c>
      <c r="F188" s="1">
        <v>0</v>
      </c>
      <c r="G188" s="2">
        <f t="shared" si="0"/>
        <v>389.12642999999997</v>
      </c>
      <c r="H188" s="2">
        <f t="shared" si="1"/>
        <v>0.3800000000000523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1536.27</v>
      </c>
      <c r="D189" s="1">
        <f>'PR-RAS'!E193</f>
        <v>1648.86</v>
      </c>
      <c r="E189" s="1">
        <v>0</v>
      </c>
      <c r="F189" s="1">
        <v>0</v>
      </c>
      <c r="G189" s="2">
        <f t="shared" si="0"/>
        <v>908.79012</v>
      </c>
      <c r="H189" s="2">
        <f t="shared" si="1"/>
        <v>0.41000000000008185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622.14</v>
      </c>
      <c r="D190" s="1">
        <f>'PR-RAS'!E194</f>
        <v>0</v>
      </c>
      <c r="E190" s="1">
        <v>0</v>
      </c>
      <c r="F190" s="1">
        <v>0</v>
      </c>
      <c r="G190" s="2">
        <f t="shared" si="0"/>
        <v>117.58445999999999</v>
      </c>
      <c r="H190" s="2">
        <f t="shared" si="1"/>
        <v>0.13999999999998636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19854.12</v>
      </c>
      <c r="D191" s="1">
        <f>'PR-RAS'!E195</f>
        <v>21218.37</v>
      </c>
      <c r="E191" s="1">
        <v>0</v>
      </c>
      <c r="F191" s="1">
        <v>0</v>
      </c>
      <c r="G191" s="2">
        <f t="shared" si="0"/>
        <v>11835.2634</v>
      </c>
      <c r="H191" s="2">
        <f t="shared" si="1"/>
        <v>0.48999999999796273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1838.6499999999999</v>
      </c>
      <c r="D192" s="1">
        <f>'PR-RAS'!E196</f>
        <v>1021.83</v>
      </c>
      <c r="E192" s="1">
        <v>0</v>
      </c>
      <c r="F192" s="1">
        <v>0</v>
      </c>
      <c r="G192" s="2">
        <f t="shared" si="0"/>
        <v>741.52121</v>
      </c>
      <c r="H192" s="2">
        <f t="shared" si="1"/>
        <v>0.5200000000000955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1838.6499999999999</v>
      </c>
      <c r="D206" s="1">
        <f>'PR-RAS'!E210</f>
        <v>1021.83</v>
      </c>
      <c r="E206" s="1">
        <v>0</v>
      </c>
      <c r="F206" s="1">
        <v>0</v>
      </c>
      <c r="G206" s="2">
        <f t="shared" si="0"/>
        <v>795.87354999999991</v>
      </c>
      <c r="H206" s="2">
        <f t="shared" si="1"/>
        <v>0.5200000000000955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1336.86</v>
      </c>
      <c r="D207" s="1">
        <f>'PR-RAS'!E211</f>
        <v>1021.83</v>
      </c>
      <c r="E207" s="1">
        <v>0</v>
      </c>
      <c r="F207" s="1">
        <v>0</v>
      </c>
      <c r="G207" s="2">
        <f t="shared" si="0"/>
        <v>696.38711999999998</v>
      </c>
      <c r="H207" s="2">
        <f t="shared" si="1"/>
        <v>0.31000000000005912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4.8099999999999996</v>
      </c>
      <c r="D208" s="1">
        <f>'PR-RAS'!E212</f>
        <v>0</v>
      </c>
      <c r="E208" s="1">
        <v>0</v>
      </c>
      <c r="F208" s="1">
        <v>0</v>
      </c>
      <c r="G208" s="2">
        <f t="shared" si="0"/>
        <v>0.99566999999999983</v>
      </c>
      <c r="H208" s="2">
        <f t="shared" si="1"/>
        <v>0.19000000000000039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496.98</v>
      </c>
      <c r="D209" s="1">
        <f>'PR-RAS'!E213</f>
        <v>0</v>
      </c>
      <c r="E209" s="1">
        <v>0</v>
      </c>
      <c r="F209" s="1">
        <v>0</v>
      </c>
      <c r="G209" s="2">
        <f t="shared" si="0"/>
        <v>103.37184000000001</v>
      </c>
      <c r="H209" s="2">
        <f t="shared" si="1"/>
        <v>1.999999999998181E-2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92.22</v>
      </c>
      <c r="E220" s="1">
        <v>0</v>
      </c>
      <c r="F220" s="1">
        <v>0</v>
      </c>
      <c r="G220" s="2">
        <f t="shared" si="0"/>
        <v>40.392359999999996</v>
      </c>
      <c r="H220" s="2">
        <f t="shared" si="1"/>
        <v>0.21999999999999886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92.22</v>
      </c>
      <c r="E243" s="1">
        <v>0</v>
      </c>
      <c r="F243" s="1">
        <v>0</v>
      </c>
      <c r="G243" s="2">
        <f t="shared" si="0"/>
        <v>44.634479999999996</v>
      </c>
      <c r="H243" s="2">
        <f t="shared" si="1"/>
        <v>0.21999999999999886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92.22</v>
      </c>
      <c r="E244" s="1">
        <v>0</v>
      </c>
      <c r="F244" s="1">
        <v>0</v>
      </c>
      <c r="G244" s="2">
        <f t="shared" si="0"/>
        <v>44.818919999999999</v>
      </c>
      <c r="H244" s="2">
        <f t="shared" si="1"/>
        <v>0.21999999999999886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114.13</v>
      </c>
      <c r="D248" s="1">
        <f>'PR-RAS'!E252</f>
        <v>20.58</v>
      </c>
      <c r="E248" s="1">
        <v>0</v>
      </c>
      <c r="F248" s="1">
        <v>0</v>
      </c>
      <c r="G248" s="2">
        <f t="shared" si="0"/>
        <v>38.356629999999996</v>
      </c>
      <c r="H248" s="2">
        <f t="shared" si="1"/>
        <v>0.54999999999999716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114.13</v>
      </c>
      <c r="D255" s="1">
        <f>'PR-RAS'!E259</f>
        <v>20.58</v>
      </c>
      <c r="E255" s="1">
        <v>0</v>
      </c>
      <c r="F255" s="1">
        <v>0</v>
      </c>
      <c r="G255" s="2">
        <f t="shared" si="0"/>
        <v>39.443660000000001</v>
      </c>
      <c r="H255" s="2">
        <f t="shared" si="1"/>
        <v>0.54999999999999716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114.13</v>
      </c>
      <c r="D257" s="1">
        <f>'PR-RAS'!E261</f>
        <v>20.58</v>
      </c>
      <c r="E257" s="1">
        <v>0</v>
      </c>
      <c r="F257" s="1">
        <v>0</v>
      </c>
      <c r="G257" s="2">
        <f t="shared" si="0"/>
        <v>39.754239999999996</v>
      </c>
      <c r="H257" s="2">
        <f t="shared" si="1"/>
        <v>0.54999999999999716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683.89</v>
      </c>
      <c r="E259" s="1">
        <v>0</v>
      </c>
      <c r="F259" s="1">
        <v>0</v>
      </c>
      <c r="G259" s="2">
        <f t="shared" si="0"/>
        <v>352.88724000000002</v>
      </c>
      <c r="H259" s="2">
        <f t="shared" si="1"/>
        <v>0.11000000000001364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683.89</v>
      </c>
      <c r="E260" s="1">
        <v>0</v>
      </c>
      <c r="F260" s="1">
        <v>0</v>
      </c>
      <c r="G260" s="2">
        <f t="shared" si="0"/>
        <v>354.25502</v>
      </c>
      <c r="H260" s="2">
        <f t="shared" si="1"/>
        <v>0.11000000000001364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683.89</v>
      </c>
      <c r="E262" s="1">
        <v>0</v>
      </c>
      <c r="F262" s="1">
        <v>0</v>
      </c>
      <c r="G262" s="2">
        <f t="shared" si="0"/>
        <v>356.99058000000002</v>
      </c>
      <c r="H262" s="2">
        <f t="shared" si="1"/>
        <v>0.11000000000001364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699877.12000000011</v>
      </c>
      <c r="D285" s="1">
        <f>'PR-RAS'!E289</f>
        <v>817972.44999999984</v>
      </c>
      <c r="E285" s="1">
        <v>0</v>
      </c>
      <c r="F285" s="1">
        <v>0</v>
      </c>
      <c r="G285" s="2">
        <f t="shared" si="8"/>
        <v>663373.4536799998</v>
      </c>
      <c r="H285" s="2">
        <f t="shared" si="9"/>
        <v>0.56999999994877726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7097.6999999999534</v>
      </c>
      <c r="D286" s="1">
        <f>'PR-RAS'!E290</f>
        <v>84034.120000000112</v>
      </c>
      <c r="E286" s="1">
        <v>0</v>
      </c>
      <c r="F286" s="1">
        <v>0</v>
      </c>
      <c r="G286" s="2">
        <f t="shared" si="8"/>
        <v>49922.292900000044</v>
      </c>
      <c r="H286" s="2">
        <f t="shared" si="9"/>
        <v>0.42000000015832484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52755.91</v>
      </c>
      <c r="D288" s="1">
        <f>'PR-RAS'!E292</f>
        <v>38588.31</v>
      </c>
      <c r="E288" s="1">
        <v>0</v>
      </c>
      <c r="F288" s="1">
        <v>0</v>
      </c>
      <c r="G288" s="2">
        <f t="shared" si="8"/>
        <v>37290.636109999999</v>
      </c>
      <c r="H288" s="2">
        <f t="shared" si="9"/>
        <v>0.39999999999417923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8694.5400000000009</v>
      </c>
      <c r="D290" s="1">
        <f>'PR-RAS'!E294</f>
        <v>2011.51</v>
      </c>
      <c r="E290" s="1">
        <v>0</v>
      </c>
      <c r="F290" s="1">
        <v>0</v>
      </c>
      <c r="G290" s="2">
        <f t="shared" si="8"/>
        <v>3675.3748399999999</v>
      </c>
      <c r="H290" s="2">
        <f t="shared" si="9"/>
        <v>0.94999999999913598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369.5</v>
      </c>
      <c r="D291" s="1">
        <f>'PR-RAS'!E295</f>
        <v>740.73</v>
      </c>
      <c r="E291" s="1">
        <v>0</v>
      </c>
      <c r="F291" s="1">
        <v>0</v>
      </c>
      <c r="G291" s="2">
        <f t="shared" si="8"/>
        <v>536.77839999999992</v>
      </c>
      <c r="H291" s="2">
        <f t="shared" si="9"/>
        <v>0.76999999999998181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55.14</v>
      </c>
      <c r="D293" s="1">
        <f>'PR-RAS'!E298</f>
        <v>0</v>
      </c>
      <c r="E293" s="1">
        <v>0</v>
      </c>
      <c r="F293" s="1">
        <v>0</v>
      </c>
      <c r="G293" s="2">
        <f t="shared" si="8"/>
        <v>16.10088</v>
      </c>
      <c r="H293" s="2">
        <f t="shared" si="9"/>
        <v>0.14000000000000057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55.14</v>
      </c>
      <c r="D306" s="1">
        <f>'PR-RAS'!E311</f>
        <v>0</v>
      </c>
      <c r="E306" s="1">
        <v>0</v>
      </c>
      <c r="F306" s="1">
        <v>0</v>
      </c>
      <c r="G306" s="2">
        <f t="shared" si="8"/>
        <v>16.817699999999999</v>
      </c>
      <c r="H306" s="2">
        <f t="shared" si="9"/>
        <v>0.14000000000000057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55.14</v>
      </c>
      <c r="D307" s="1">
        <f>'PR-RAS'!E312</f>
        <v>0</v>
      </c>
      <c r="E307" s="1">
        <v>0</v>
      </c>
      <c r="F307" s="1">
        <v>0</v>
      </c>
      <c r="G307" s="2">
        <f t="shared" si="8"/>
        <v>16.87284</v>
      </c>
      <c r="H307" s="2">
        <f t="shared" si="9"/>
        <v>0.14000000000000057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55.14</v>
      </c>
      <c r="D308" s="1">
        <f>'PR-RAS'!E313</f>
        <v>0</v>
      </c>
      <c r="E308" s="1">
        <v>0</v>
      </c>
      <c r="F308" s="1">
        <v>0</v>
      </c>
      <c r="G308" s="2">
        <f t="shared" si="8"/>
        <v>16.927980000000002</v>
      </c>
      <c r="H308" s="2">
        <f t="shared" si="9"/>
        <v>0.14000000000000057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5551.09</v>
      </c>
      <c r="D345" s="1">
        <f>'PR-RAS'!E350</f>
        <v>75561.740000000005</v>
      </c>
      <c r="E345" s="1">
        <v>0</v>
      </c>
      <c r="F345" s="1">
        <v>0</v>
      </c>
      <c r="G345" s="2">
        <f t="shared" si="8"/>
        <v>53896.052080000001</v>
      </c>
      <c r="H345" s="2">
        <f t="shared" si="9"/>
        <v>0.34999999999490683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5551.09</v>
      </c>
      <c r="D358" s="1">
        <f>'PR-RAS'!E363</f>
        <v>3422.3799999999997</v>
      </c>
      <c r="E358" s="1">
        <v>0</v>
      </c>
      <c r="F358" s="1">
        <v>0</v>
      </c>
      <c r="G358" s="2">
        <f t="shared" si="8"/>
        <v>4425.3184499999988</v>
      </c>
      <c r="H358" s="2">
        <f t="shared" si="9"/>
        <v>0.46999999999979991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5399.97</v>
      </c>
      <c r="D364" s="1">
        <f>'PR-RAS'!E369</f>
        <v>3422.3799999999997</v>
      </c>
      <c r="E364" s="1">
        <v>0</v>
      </c>
      <c r="F364" s="1">
        <v>0</v>
      </c>
      <c r="G364" s="2">
        <f t="shared" si="8"/>
        <v>4444.8369899999998</v>
      </c>
      <c r="H364" s="2">
        <f t="shared" si="9"/>
        <v>0.40999999999939973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1725.26</v>
      </c>
      <c r="D365" s="1">
        <f>'PR-RAS'!E370</f>
        <v>3103.18</v>
      </c>
      <c r="E365" s="1">
        <v>0</v>
      </c>
      <c r="F365" s="1">
        <v>0</v>
      </c>
      <c r="G365" s="2">
        <f t="shared" si="8"/>
        <v>2887.10968</v>
      </c>
      <c r="H365" s="2">
        <f t="shared" si="9"/>
        <v>0.4399999999998272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319.2</v>
      </c>
      <c r="E366" s="1">
        <v>0</v>
      </c>
      <c r="F366" s="1">
        <v>0</v>
      </c>
      <c r="G366" s="2">
        <f t="shared" si="8"/>
        <v>233.01599999999999</v>
      </c>
      <c r="H366" s="2">
        <f t="shared" si="9"/>
        <v>0.19999999999998863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3490.61</v>
      </c>
      <c r="D370" s="1">
        <f>'PR-RAS'!E375</f>
        <v>0</v>
      </c>
      <c r="E370" s="1">
        <v>0</v>
      </c>
      <c r="F370" s="1">
        <v>0</v>
      </c>
      <c r="G370" s="2">
        <f t="shared" si="8"/>
        <v>1288.0350900000001</v>
      </c>
      <c r="H370" s="2">
        <f t="shared" si="9"/>
        <v>0.38999999999987267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184.1</v>
      </c>
      <c r="D371" s="1">
        <f>'PR-RAS'!E376</f>
        <v>0</v>
      </c>
      <c r="E371" s="1">
        <v>0</v>
      </c>
      <c r="F371" s="1">
        <v>0</v>
      </c>
      <c r="G371" s="2">
        <f t="shared" si="8"/>
        <v>68.11699999999999</v>
      </c>
      <c r="H371" s="2">
        <f t="shared" si="9"/>
        <v>9.9999999999994316E-2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151.12</v>
      </c>
      <c r="D378" s="1">
        <f>'PR-RAS'!E383</f>
        <v>0</v>
      </c>
      <c r="E378" s="1">
        <v>0</v>
      </c>
      <c r="F378" s="1">
        <v>0</v>
      </c>
      <c r="G378" s="2">
        <f t="shared" si="8"/>
        <v>56.972239999999999</v>
      </c>
      <c r="H378" s="2">
        <f t="shared" si="9"/>
        <v>0.12000000000000455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151.12</v>
      </c>
      <c r="D379" s="1">
        <f>'PR-RAS'!E384</f>
        <v>0</v>
      </c>
      <c r="E379" s="1">
        <v>0</v>
      </c>
      <c r="F379" s="1">
        <v>0</v>
      </c>
      <c r="G379" s="2">
        <f t="shared" si="8"/>
        <v>57.123360000000005</v>
      </c>
      <c r="H379" s="2">
        <f t="shared" si="9"/>
        <v>0.12000000000000455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72139.360000000001</v>
      </c>
      <c r="E397" s="1">
        <v>0</v>
      </c>
      <c r="F397" s="1">
        <v>0</v>
      </c>
      <c r="G397" s="2">
        <f t="shared" si="8"/>
        <v>57134.373120000004</v>
      </c>
      <c r="H397" s="2">
        <f t="shared" si="9"/>
        <v>0.36000000000058208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72000</v>
      </c>
      <c r="E398" s="1">
        <v>0</v>
      </c>
      <c r="F398" s="1">
        <v>0</v>
      </c>
      <c r="G398" s="2">
        <f t="shared" si="8"/>
        <v>57168</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139.36000000000001</v>
      </c>
      <c r="E399" s="1">
        <v>0</v>
      </c>
      <c r="F399" s="1">
        <v>0</v>
      </c>
      <c r="G399" s="2">
        <f t="shared" si="8"/>
        <v>110.93056000000001</v>
      </c>
      <c r="H399" s="2">
        <f t="shared" si="9"/>
        <v>0.36000000000001364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5495.95</v>
      </c>
      <c r="D403" s="1">
        <f>'PR-RAS'!E408</f>
        <v>75561.740000000005</v>
      </c>
      <c r="E403" s="1">
        <v>0</v>
      </c>
      <c r="F403" s="1">
        <v>0</v>
      </c>
      <c r="G403" s="2">
        <f t="shared" si="8"/>
        <v>62961.010860000009</v>
      </c>
      <c r="H403" s="2">
        <f t="shared" si="9"/>
        <v>0.30999999999494321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115.6</v>
      </c>
      <c r="D406" s="1">
        <f>'PR-RAS'!E411</f>
        <v>0</v>
      </c>
      <c r="E406" s="1">
        <v>0</v>
      </c>
      <c r="F406" s="1">
        <v>0</v>
      </c>
      <c r="G406" s="2">
        <f t="shared" si="8"/>
        <v>46.817999999999998</v>
      </c>
      <c r="H406" s="2">
        <f t="shared" si="9"/>
        <v>0.40000000000000568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707029.96000000008</v>
      </c>
      <c r="D407" s="1">
        <f>'PR-RAS'!E412</f>
        <v>902006.57</v>
      </c>
      <c r="E407" s="1">
        <v>0</v>
      </c>
      <c r="F407" s="1">
        <v>0</v>
      </c>
      <c r="G407" s="2">
        <f t="shared" si="8"/>
        <v>1019483.4986</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705428.21000000008</v>
      </c>
      <c r="D408" s="1">
        <f>'PR-RAS'!E413</f>
        <v>893534.18999999983</v>
      </c>
      <c r="E408" s="1">
        <v>0</v>
      </c>
      <c r="F408" s="1">
        <v>0</v>
      </c>
      <c r="G408" s="2">
        <f t="shared" si="8"/>
        <v>1014446.1121299999</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1601.75</v>
      </c>
      <c r="D409" s="1">
        <f>'PR-RAS'!E414</f>
        <v>8472.3800000001211</v>
      </c>
      <c r="E409" s="1">
        <v>0</v>
      </c>
      <c r="F409" s="1">
        <v>0</v>
      </c>
      <c r="G409" s="2">
        <f t="shared" si="8"/>
        <v>7566.9760800000986</v>
      </c>
      <c r="H409" s="2">
        <f t="shared" si="9"/>
        <v>0.63000000012107193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52755.91</v>
      </c>
      <c r="D411" s="1">
        <f>'PR-RAS'!E416</f>
        <v>38588.31</v>
      </c>
      <c r="E411" s="1">
        <v>0</v>
      </c>
      <c r="F411" s="1">
        <v>0</v>
      </c>
      <c r="G411" s="2">
        <f t="shared" si="8"/>
        <v>53272.337299999999</v>
      </c>
      <c r="H411" s="2">
        <f t="shared" si="9"/>
        <v>0.39999999999417923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8810.1400000000012</v>
      </c>
      <c r="D413" s="1">
        <f>'PR-RAS'!E418</f>
        <v>2011.51</v>
      </c>
      <c r="E413" s="1">
        <v>0</v>
      </c>
      <c r="F413" s="1">
        <v>0</v>
      </c>
      <c r="G413" s="2">
        <f t="shared" si="8"/>
        <v>5287.2619200000008</v>
      </c>
      <c r="H413" s="2">
        <f t="shared" si="9"/>
        <v>0.63000000000124601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707029.96000000008</v>
      </c>
      <c r="D633" s="1">
        <f>'PR-RAS'!E639</f>
        <v>902006.57</v>
      </c>
      <c r="E633" s="1">
        <v>0</v>
      </c>
      <c r="F633" s="1">
        <v>0</v>
      </c>
      <c r="G633" s="2">
        <f t="shared" si="10"/>
        <v>1586979.2392000002</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705428.21000000008</v>
      </c>
      <c r="D634" s="1">
        <f>'PR-RAS'!E640</f>
        <v>893534.18999999983</v>
      </c>
      <c r="E634" s="1">
        <v>0</v>
      </c>
      <c r="F634" s="1">
        <v>0</v>
      </c>
      <c r="G634" s="2">
        <f t="shared" si="10"/>
        <v>1577750.3414699999</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1601.75</v>
      </c>
      <c r="D635" s="1">
        <f>'PR-RAS'!E641</f>
        <v>8472.3800000001211</v>
      </c>
      <c r="E635" s="1">
        <v>0</v>
      </c>
      <c r="F635" s="1">
        <v>0</v>
      </c>
      <c r="G635" s="2">
        <f t="shared" si="10"/>
        <v>11758.487340000154</v>
      </c>
      <c r="H635" s="2">
        <f t="shared" si="11"/>
        <v>0.63000000012107193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52755.91</v>
      </c>
      <c r="D637" s="1">
        <f>'PR-RAS'!E643</f>
        <v>38588.31</v>
      </c>
      <c r="E637" s="1">
        <v>0</v>
      </c>
      <c r="F637" s="1">
        <v>0</v>
      </c>
      <c r="G637" s="2">
        <f t="shared" si="10"/>
        <v>82637.089080000005</v>
      </c>
      <c r="H637" s="2">
        <f t="shared" si="11"/>
        <v>0.39999999999417923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54357.66</v>
      </c>
      <c r="D639" s="1">
        <f>'PR-RAS'!E645</f>
        <v>47060.690000000119</v>
      </c>
      <c r="E639" s="1">
        <v>0</v>
      </c>
      <c r="F639" s="1">
        <v>0</v>
      </c>
      <c r="G639" s="2">
        <f t="shared" si="10"/>
        <v>94729.627520000155</v>
      </c>
      <c r="H639" s="2">
        <f t="shared" si="11"/>
        <v>0.64999999987776391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101590.84</v>
      </c>
      <c r="D641" s="1">
        <f>'PR-RAS'!E647</f>
        <v>120634.71</v>
      </c>
      <c r="E641" s="1">
        <v>0</v>
      </c>
      <c r="F641" s="1">
        <v>0</v>
      </c>
      <c r="G641" s="2">
        <f t="shared" si="10"/>
        <v>219430.56640000001</v>
      </c>
      <c r="H641" s="2">
        <f t="shared" si="11"/>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49247.82</v>
      </c>
      <c r="D642" s="1">
        <f>'PR-RAS'!E649</f>
        <v>40439.17</v>
      </c>
      <c r="E642" s="1">
        <v>0</v>
      </c>
      <c r="F642" s="1">
        <v>0</v>
      </c>
      <c r="G642" s="2">
        <f t="shared" si="10"/>
        <v>83410.868560000003</v>
      </c>
      <c r="H642" s="2">
        <f t="shared" si="11"/>
        <v>0.34999999999854481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135922.85</v>
      </c>
      <c r="D643" s="1">
        <f>'PR-RAS'!E650</f>
        <v>232725.96</v>
      </c>
      <c r="E643" s="1">
        <v>0</v>
      </c>
      <c r="F643" s="1">
        <v>0</v>
      </c>
      <c r="G643" s="2">
        <f t="shared" si="10"/>
        <v>386082.60234000004</v>
      </c>
      <c r="H643" s="2">
        <f t="shared" si="11"/>
        <v>0.19000000000232831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127138.14</v>
      </c>
      <c r="D644" s="1">
        <f>'PR-RAS'!E651</f>
        <v>216428.41</v>
      </c>
      <c r="E644" s="1">
        <v>0</v>
      </c>
      <c r="F644" s="1">
        <v>0</v>
      </c>
      <c r="G644" s="2">
        <f t="shared" si="10"/>
        <v>360076.75928</v>
      </c>
      <c r="H644" s="2">
        <f t="shared" si="11"/>
        <v>0.55000000000291038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58032.530000000013</v>
      </c>
      <c r="D645" s="1">
        <f>'PR-RAS'!E652</f>
        <v>56736.72</v>
      </c>
      <c r="E645" s="1">
        <v>0</v>
      </c>
      <c r="F645" s="1">
        <v>0</v>
      </c>
      <c r="G645" s="2">
        <f t="shared" si="10"/>
        <v>110449.84468000002</v>
      </c>
      <c r="H645" s="2">
        <f t="shared" si="11"/>
        <v>0.74999999998544808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77</v>
      </c>
      <c r="E647" s="1">
        <v>0</v>
      </c>
      <c r="F647" s="1">
        <v>0</v>
      </c>
      <c r="G647" s="2">
        <f t="shared" si="10"/>
        <v>146.642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65</v>
      </c>
      <c r="E649" s="1">
        <v>0</v>
      </c>
      <c r="F649" s="1">
        <v>0</v>
      </c>
      <c r="G649" s="2">
        <f t="shared" si="10"/>
        <v>123.768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592058.32999999996</v>
      </c>
      <c r="D668" s="1">
        <f>'PR-RAS'!E675</f>
        <v>718357.05</v>
      </c>
      <c r="E668" s="1">
        <v>0</v>
      </c>
      <c r="F668" s="1">
        <v>0</v>
      </c>
      <c r="G668" s="2">
        <f t="shared" si="10"/>
        <v>1353191.2108100001</v>
      </c>
      <c r="H668" s="2">
        <f t="shared" si="11"/>
        <v>0.38000000000465661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6047.07</v>
      </c>
      <c r="D669" s="1">
        <f>'PR-RAS'!E676</f>
        <v>8806.14</v>
      </c>
      <c r="E669" s="1">
        <v>0</v>
      </c>
      <c r="F669" s="1">
        <v>0</v>
      </c>
      <c r="G669" s="2">
        <f t="shared" si="10"/>
        <v>15804.4458</v>
      </c>
      <c r="H669" s="2">
        <f t="shared" si="11"/>
        <v>0.20999999999912689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35294.839999999997</v>
      </c>
      <c r="D703" s="1">
        <f>'PR-RAS'!E710</f>
        <v>24615.33</v>
      </c>
      <c r="E703" s="1">
        <v>0</v>
      </c>
      <c r="F703" s="1">
        <v>0</v>
      </c>
      <c r="G703" s="2">
        <f t="shared" si="10"/>
        <v>59336.900999999998</v>
      </c>
      <c r="H703" s="2">
        <f t="shared" si="11"/>
        <v>0.49000000000523869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195.77</v>
      </c>
      <c r="D705" s="1">
        <f>'PR-RAS'!E712</f>
        <v>0</v>
      </c>
      <c r="E705" s="1">
        <v>0</v>
      </c>
      <c r="F705" s="1">
        <v>0</v>
      </c>
      <c r="G705" s="2">
        <f t="shared" si="10"/>
        <v>137.82208</v>
      </c>
      <c r="H705" s="2">
        <f t="shared" si="11"/>
        <v>0.22999999999998977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1956.05</v>
      </c>
      <c r="D709" s="1">
        <f>'PR-RAS'!E716</f>
        <v>6285.55</v>
      </c>
      <c r="E709" s="1">
        <v>0</v>
      </c>
      <c r="F709" s="1">
        <v>0</v>
      </c>
      <c r="G709" s="2">
        <f t="shared" si="10"/>
        <v>10285.222199999998</v>
      </c>
      <c r="H709" s="2">
        <f t="shared" si="11"/>
        <v>0.49999999999977263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1224.9000000000001</v>
      </c>
      <c r="D710" s="1">
        <f>'PR-RAS'!E717</f>
        <v>2647.74</v>
      </c>
      <c r="E710" s="1">
        <v>0</v>
      </c>
      <c r="F710" s="1">
        <v>0</v>
      </c>
      <c r="G710" s="2">
        <f t="shared" si="10"/>
        <v>4622.949419999999</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31970.48</v>
      </c>
      <c r="D711" s="1">
        <f>'PR-RAS'!E718</f>
        <v>39817.49</v>
      </c>
      <c r="E711" s="1">
        <v>0</v>
      </c>
      <c r="F711" s="1">
        <v>0</v>
      </c>
      <c r="G711" s="2">
        <f t="shared" si="10"/>
        <v>79239.876599999989</v>
      </c>
      <c r="H711" s="2">
        <f t="shared" si="11"/>
        <v>0.96999999999752617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388.26</v>
      </c>
      <c r="D713" s="1">
        <f>'PR-RAS'!E720</f>
        <v>131.4</v>
      </c>
      <c r="E713" s="1">
        <v>0</v>
      </c>
      <c r="F713" s="1">
        <v>0</v>
      </c>
      <c r="G713" s="2">
        <f t="shared" si="10"/>
        <v>463.55471999999992</v>
      </c>
      <c r="H713" s="2">
        <f t="shared" si="11"/>
        <v>0.65999999999999659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107.77</v>
      </c>
      <c r="E714" s="1">
        <v>0</v>
      </c>
      <c r="F714" s="1">
        <v>0</v>
      </c>
      <c r="G714" s="2">
        <f t="shared" si="10"/>
        <v>153.68001999999998</v>
      </c>
      <c r="H714" s="2">
        <f t="shared" si="11"/>
        <v>0.23000000000000398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1083.02</v>
      </c>
      <c r="D715" s="1">
        <f>'PR-RAS'!E722</f>
        <v>1220.6099999999999</v>
      </c>
      <c r="E715" s="1">
        <v>0</v>
      </c>
      <c r="F715" s="1">
        <v>0</v>
      </c>
      <c r="G715" s="2">
        <f t="shared" si="10"/>
        <v>2516.3073599999998</v>
      </c>
      <c r="H715" s="2">
        <f t="shared" si="11"/>
        <v>0.41000000000008185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572.35</v>
      </c>
      <c r="D719" s="1">
        <f>'PR-RAS'!E726</f>
        <v>601.71</v>
      </c>
      <c r="E719" s="1">
        <v>0</v>
      </c>
      <c r="F719" s="1">
        <v>0</v>
      </c>
      <c r="G719" s="2">
        <f t="shared" si="10"/>
        <v>1275.0028599999998</v>
      </c>
      <c r="H719" s="2">
        <f t="shared" si="11"/>
        <v>0.63999999999998636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114.13</v>
      </c>
      <c r="D821" s="1">
        <f>'PR-RAS'!E828</f>
        <v>20.58</v>
      </c>
      <c r="E821" s="1">
        <v>0</v>
      </c>
      <c r="F821" s="1">
        <v>0</v>
      </c>
      <c r="G821" s="2">
        <f t="shared" si="18"/>
        <v>127.33779999999999</v>
      </c>
      <c r="H821" s="2">
        <f t="shared" si="19"/>
        <v>0.54999999999999716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127668.72</v>
      </c>
      <c r="D1480" s="6"/>
      <c r="E1480" s="6">
        <v>0</v>
      </c>
      <c r="F1480" s="6">
        <v>0</v>
      </c>
      <c r="G1480" s="7">
        <f t="shared" ref="G1480:G1580" si="34">B1480/1000*C1480</f>
        <v>127.66872000000001</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916073.32</v>
      </c>
      <c r="D1481" s="1">
        <v>0</v>
      </c>
      <c r="E1481" s="1">
        <v>0</v>
      </c>
      <c r="F1481" s="1">
        <v>0</v>
      </c>
      <c r="G1481" s="2">
        <f t="shared" si="34"/>
        <v>1832.1466399999999</v>
      </c>
      <c r="H1481" s="2">
        <f t="shared" si="35"/>
        <v>0.31999999994877726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7320.43</v>
      </c>
      <c r="D1482" s="1">
        <v>0</v>
      </c>
      <c r="E1482" s="1">
        <v>0</v>
      </c>
      <c r="F1482" s="1">
        <v>0</v>
      </c>
      <c r="G1482" s="2">
        <f t="shared" si="34"/>
        <v>21.961290000000002</v>
      </c>
      <c r="H1482" s="2">
        <f t="shared" si="35"/>
        <v>0.43000000000029104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833161.14999999991</v>
      </c>
      <c r="D1483" s="1">
        <v>0</v>
      </c>
      <c r="E1483" s="1">
        <v>0</v>
      </c>
      <c r="F1483" s="1">
        <v>0</v>
      </c>
      <c r="G1483" s="2">
        <f t="shared" si="34"/>
        <v>3332.6445999999996</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654753.59</v>
      </c>
      <c r="D1484" s="1">
        <v>0</v>
      </c>
      <c r="E1484" s="1">
        <v>0</v>
      </c>
      <c r="F1484" s="1">
        <v>0</v>
      </c>
      <c r="G1484" s="2">
        <f t="shared" si="34"/>
        <v>3273.7679499999999</v>
      </c>
      <c r="H1484" s="2">
        <f t="shared" si="35"/>
        <v>0.41000000003259629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172070.28</v>
      </c>
      <c r="D1485" s="1">
        <v>0</v>
      </c>
      <c r="E1485" s="1">
        <v>0</v>
      </c>
      <c r="F1485" s="1">
        <v>0</v>
      </c>
      <c r="G1485" s="2">
        <f t="shared" si="34"/>
        <v>1032.4216799999999</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1021.83</v>
      </c>
      <c r="D1486" s="1">
        <v>0</v>
      </c>
      <c r="E1486" s="1">
        <v>0</v>
      </c>
      <c r="F1486" s="1">
        <v>0</v>
      </c>
      <c r="G1486" s="2">
        <f t="shared" si="34"/>
        <v>7.1528100000000006</v>
      </c>
      <c r="H1486" s="2">
        <f t="shared" si="35"/>
        <v>0.16999999999995907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20.58</v>
      </c>
      <c r="D1489" s="1">
        <v>0</v>
      </c>
      <c r="E1489" s="1">
        <v>0</v>
      </c>
      <c r="F1489" s="1">
        <v>0</v>
      </c>
      <c r="G1489" s="2">
        <f t="shared" si="34"/>
        <v>0.20579999999999998</v>
      </c>
      <c r="H1489" s="2">
        <f t="shared" si="35"/>
        <v>0.42000000000000171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5294.87</v>
      </c>
      <c r="D1491" s="1">
        <v>0</v>
      </c>
      <c r="E1491" s="1">
        <v>0</v>
      </c>
      <c r="F1491" s="1">
        <v>0</v>
      </c>
      <c r="G1491" s="2">
        <f t="shared" si="34"/>
        <v>63.538440000000001</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75591.740000000005</v>
      </c>
      <c r="D1492" s="1">
        <v>0</v>
      </c>
      <c r="E1492" s="1">
        <v>0</v>
      </c>
      <c r="F1492" s="1">
        <v>0</v>
      </c>
      <c r="G1492" s="2">
        <f t="shared" si="34"/>
        <v>982.69262000000003</v>
      </c>
      <c r="H1492" s="2">
        <f t="shared" si="35"/>
        <v>0.25999999999476131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894104.61999999988</v>
      </c>
      <c r="D1499" s="1">
        <v>0</v>
      </c>
      <c r="E1499" s="1">
        <v>0</v>
      </c>
      <c r="F1499" s="1">
        <v>0</v>
      </c>
      <c r="G1499" s="2">
        <f t="shared" si="34"/>
        <v>17882.092399999998</v>
      </c>
      <c r="H1499" s="2">
        <f t="shared" si="35"/>
        <v>0.38000000012107193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1086.58</v>
      </c>
      <c r="D1500" s="1">
        <v>0</v>
      </c>
      <c r="E1500" s="1">
        <v>0</v>
      </c>
      <c r="F1500" s="1">
        <v>0</v>
      </c>
      <c r="G1500" s="2">
        <f t="shared" si="34"/>
        <v>22.818179999999998</v>
      </c>
      <c r="H1500" s="2">
        <f t="shared" si="35"/>
        <v>0.42000000000007276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817043.12999999989</v>
      </c>
      <c r="D1501" s="1">
        <v>0</v>
      </c>
      <c r="E1501" s="1">
        <v>0</v>
      </c>
      <c r="F1501" s="1">
        <v>0</v>
      </c>
      <c r="G1501" s="2">
        <f t="shared" si="34"/>
        <v>17974.948859999997</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643697.63</v>
      </c>
      <c r="D1502" s="1">
        <v>0</v>
      </c>
      <c r="E1502" s="1">
        <v>0</v>
      </c>
      <c r="F1502" s="1">
        <v>0</v>
      </c>
      <c r="G1502" s="2">
        <f t="shared" si="34"/>
        <v>14805.04549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170904.56</v>
      </c>
      <c r="D1503" s="1">
        <v>0</v>
      </c>
      <c r="E1503" s="1">
        <v>0</v>
      </c>
      <c r="F1503" s="1">
        <v>0</v>
      </c>
      <c r="G1503" s="2">
        <f t="shared" si="34"/>
        <v>4101.7094399999996</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1021.83</v>
      </c>
      <c r="D1504" s="1">
        <v>0</v>
      </c>
      <c r="E1504" s="1">
        <v>0</v>
      </c>
      <c r="F1504" s="1">
        <v>0</v>
      </c>
      <c r="G1504" s="2">
        <f t="shared" si="34"/>
        <v>25.545750000000002</v>
      </c>
      <c r="H1504" s="2">
        <f t="shared" si="35"/>
        <v>0.16999999999995907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20.58</v>
      </c>
      <c r="D1507" s="1">
        <v>0</v>
      </c>
      <c r="E1507" s="1">
        <v>0</v>
      </c>
      <c r="F1507" s="1">
        <v>0</v>
      </c>
      <c r="G1507" s="2">
        <f t="shared" si="34"/>
        <v>0.57623999999999997</v>
      </c>
      <c r="H1507" s="2">
        <f t="shared" si="35"/>
        <v>0.42000000000000171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1398.53</v>
      </c>
      <c r="D1509" s="1">
        <v>0</v>
      </c>
      <c r="E1509" s="1">
        <v>0</v>
      </c>
      <c r="F1509" s="1">
        <v>0</v>
      </c>
      <c r="G1509" s="2">
        <f t="shared" si="34"/>
        <v>41.9559</v>
      </c>
      <c r="H1509" s="2">
        <f t="shared" si="35"/>
        <v>0.47000000000002728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75974.91</v>
      </c>
      <c r="D1510" s="1">
        <v>0</v>
      </c>
      <c r="E1510" s="1">
        <v>0</v>
      </c>
      <c r="F1510" s="1">
        <v>0</v>
      </c>
      <c r="G1510" s="2">
        <f t="shared" si="34"/>
        <v>2355.2222099999999</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149637.42000000004</v>
      </c>
      <c r="D1517" s="1">
        <v>0</v>
      </c>
      <c r="E1517" s="1">
        <v>0</v>
      </c>
      <c r="F1517" s="1">
        <v>0</v>
      </c>
      <c r="G1517" s="2">
        <f t="shared" si="34"/>
        <v>5686.2219600000017</v>
      </c>
      <c r="H1517" s="2">
        <f t="shared" si="35"/>
        <v>0.42000000004190952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100.62</v>
      </c>
      <c r="D1518" s="1">
        <v>0</v>
      </c>
      <c r="E1518" s="1">
        <v>0</v>
      </c>
      <c r="F1518" s="1">
        <v>0</v>
      </c>
      <c r="G1518" s="2">
        <f t="shared" si="34"/>
        <v>3.9241800000000002</v>
      </c>
      <c r="H1518" s="2">
        <f t="shared" si="35"/>
        <v>0.37999999999999545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100.62</v>
      </c>
      <c r="D1524" s="1">
        <v>0</v>
      </c>
      <c r="E1524" s="1">
        <v>0</v>
      </c>
      <c r="F1524" s="1">
        <v>0</v>
      </c>
      <c r="G1524" s="2">
        <f t="shared" si="34"/>
        <v>4.5278999999999998</v>
      </c>
      <c r="H1524" s="2">
        <f t="shared" si="35"/>
        <v>0.37999999999999545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100.62</v>
      </c>
      <c r="D1530" s="1">
        <v>0</v>
      </c>
      <c r="E1530" s="1">
        <v>0</v>
      </c>
      <c r="F1530" s="1">
        <v>0</v>
      </c>
      <c r="G1530" s="2">
        <f t="shared" si="34"/>
        <v>5.1316199999999998</v>
      </c>
      <c r="H1530" s="2">
        <f t="shared" si="35"/>
        <v>0.37999999999999545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100.62</v>
      </c>
      <c r="D1531" s="1">
        <v>0</v>
      </c>
      <c r="E1531" s="1">
        <v>0</v>
      </c>
      <c r="F1531" s="1">
        <v>0</v>
      </c>
      <c r="G1531" s="2">
        <f t="shared" si="34"/>
        <v>5.23224</v>
      </c>
      <c r="H1531" s="2">
        <f t="shared" si="35"/>
        <v>0.37999999999999545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149536.79999999999</v>
      </c>
      <c r="D1576" s="1">
        <v>0</v>
      </c>
      <c r="E1576" s="1">
        <v>0</v>
      </c>
      <c r="F1576" s="1">
        <v>0</v>
      </c>
      <c r="G1576" s="2">
        <f t="shared" si="34"/>
        <v>14505.069599999999</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17303.18</v>
      </c>
      <c r="D1577" s="1">
        <v>0</v>
      </c>
      <c r="E1577" s="1">
        <v>0</v>
      </c>
      <c r="F1577" s="1">
        <v>0</v>
      </c>
      <c r="G1577" s="2">
        <f t="shared" si="34"/>
        <v>1695.71164</v>
      </c>
      <c r="H1577" s="2">
        <f t="shared" si="35"/>
        <v>0.18000000000029104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132233.62</v>
      </c>
      <c r="D1578" s="1">
        <v>0</v>
      </c>
      <c r="E1578" s="1">
        <v>0</v>
      </c>
      <c r="F1578" s="1">
        <v>0</v>
      </c>
      <c r="G1578" s="2">
        <f t="shared" si="34"/>
        <v>13091.12838</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15657</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3398</v>
      </c>
      <c r="E8" s="335"/>
      <c r="F8" s="326" t="s">
        <v>31</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32</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5" t="s">
        <v>34</v>
      </c>
      <c r="E10" s="335"/>
      <c r="F10" s="326" t="s">
        <v>35</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36</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0" t="s">
        <v>40</v>
      </c>
      <c r="C15" s="321"/>
      <c r="D15" s="321"/>
      <c r="E15" s="321"/>
      <c r="F15" s="322"/>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706974.82000000007</v>
      </c>
      <c r="I16" s="170">
        <f>'PR-RAS'!E6</f>
        <v>902006.57</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699877.12000000011</v>
      </c>
      <c r="I17" s="170">
        <f>'PR-RAS'!E151</f>
        <v>817972.44999999984</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54357.66</v>
      </c>
      <c r="I18" s="170">
        <f>'PR-RAS'!E645</f>
        <v>47060.690000000119</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31</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44</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35</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36</v>
      </c>
      <c r="B33" s="319" t="str">
        <f>OBVEZE!B5</f>
        <v>Stanje obveza 1. siječnja (=stanju obveza iz Izvještaja o obvezama na 31. prosinca prethodne godine)</v>
      </c>
      <c r="C33" s="315"/>
      <c r="D33" s="315"/>
      <c r="E33" s="315"/>
      <c r="F33" s="316"/>
      <c r="G33" s="157" t="str">
        <f>OBVEZE!C5</f>
        <v>V001</v>
      </c>
      <c r="H33" s="180" t="s">
        <v>45</v>
      </c>
      <c r="I33" s="181">
        <f>OBVEZE!D5</f>
        <v>127668.72</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45</v>
      </c>
      <c r="I34" s="175">
        <f>OBVEZE!D42</f>
        <v>149637.42000000004</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45</v>
      </c>
      <c r="I35" s="175">
        <f>OBVEZE!D43</f>
        <v>100.62</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45</v>
      </c>
      <c r="I36" s="179">
        <f>OBVEZE!D101</f>
        <v>149536.79999999999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46</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5" zoomScaleNormal="100" workbookViewId="0">
      <selection activeCell="G675" sqref="G67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5" t="s">
        <v>50</v>
      </c>
      <c r="B2" s="346"/>
      <c r="C2" s="346"/>
      <c r="D2" s="346"/>
      <c r="E2" s="346"/>
      <c r="F2" s="346"/>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56</v>
      </c>
      <c r="B5" s="348"/>
      <c r="C5" s="214"/>
      <c r="D5" s="72"/>
      <c r="E5" s="72"/>
      <c r="F5" s="59"/>
    </row>
    <row r="6" spans="1:25" ht="12.75" customHeight="1" x14ac:dyDescent="0.2">
      <c r="A6" s="53">
        <v>6</v>
      </c>
      <c r="B6" s="85" t="s">
        <v>57</v>
      </c>
      <c r="C6" s="50" t="s">
        <v>58</v>
      </c>
      <c r="D6" s="51">
        <f>D7+D44+D50+D82+D106+D124+D133+D139</f>
        <v>706974.82000000007</v>
      </c>
      <c r="E6" s="51">
        <f>E7+E44+E50+E82+E106+E124+E133+E139</f>
        <v>902006.57</v>
      </c>
      <c r="F6" s="52">
        <f t="shared" ref="F6:F131" si="0">IF(D6&lt;&gt;0,IF(E6/D6&gt;=100,"&gt;&gt;100",E6/D6*100),"-")</f>
        <v>127.5868028793444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610264.24</v>
      </c>
      <c r="E50" s="51">
        <f>E51+E54+E59+E62+E65+E68+E71+E74+E77</f>
        <v>727163.19</v>
      </c>
      <c r="F50" s="52">
        <f t="shared" si="0"/>
        <v>119.15546452467869</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12158.84</v>
      </c>
      <c r="E54" s="51">
        <f t="shared" si="11"/>
        <v>0</v>
      </c>
      <c r="F54" s="52">
        <f t="shared" si="0"/>
        <v>0</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12158.84</v>
      </c>
      <c r="E57" s="242"/>
      <c r="F57" s="52">
        <f t="shared" si="0"/>
        <v>0</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598105.4</v>
      </c>
      <c r="E68" s="51">
        <f t="shared" si="15"/>
        <v>727163.19</v>
      </c>
      <c r="F68" s="52">
        <f t="shared" si="0"/>
        <v>121.57776706246088</v>
      </c>
    </row>
    <row r="69" spans="1:6" ht="12.75" customHeight="1" x14ac:dyDescent="0.2">
      <c r="A69" s="53" t="s">
        <v>183</v>
      </c>
      <c r="B69" s="85" t="s">
        <v>184</v>
      </c>
      <c r="C69" s="50" t="s">
        <v>183</v>
      </c>
      <c r="D69" s="242">
        <v>598105.4</v>
      </c>
      <c r="E69" s="242">
        <v>727163.19</v>
      </c>
      <c r="F69" s="52">
        <f t="shared" si="0"/>
        <v>121.57776706246088</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0.27</v>
      </c>
      <c r="E82" s="51">
        <f t="shared" si="19"/>
        <v>0.24</v>
      </c>
      <c r="F82" s="52">
        <f t="shared" si="0"/>
        <v>88.888888888888886</v>
      </c>
    </row>
    <row r="83" spans="1:6" ht="12.75" customHeight="1" x14ac:dyDescent="0.2">
      <c r="A83" s="53">
        <v>641</v>
      </c>
      <c r="B83" s="85" t="s">
        <v>211</v>
      </c>
      <c r="C83" s="50" t="s">
        <v>212</v>
      </c>
      <c r="D83" s="51">
        <f t="shared" ref="D83:E83" si="20">SUM(D84:D90)</f>
        <v>0.27</v>
      </c>
      <c r="E83" s="51">
        <f t="shared" si="20"/>
        <v>0.24</v>
      </c>
      <c r="F83" s="52">
        <f t="shared" si="0"/>
        <v>88.888888888888886</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0.27</v>
      </c>
      <c r="E85" s="242">
        <v>0.24</v>
      </c>
      <c r="F85" s="52">
        <f t="shared" si="0"/>
        <v>88.888888888888886</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35543.699999999997</v>
      </c>
      <c r="E106" s="51">
        <f t="shared" si="23"/>
        <v>24632.61</v>
      </c>
      <c r="F106" s="52">
        <f t="shared" si="0"/>
        <v>69.30232361853156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35543.699999999997</v>
      </c>
      <c r="E112" s="51">
        <f t="shared" si="25"/>
        <v>24632.61</v>
      </c>
      <c r="F112" s="52">
        <f t="shared" si="0"/>
        <v>69.30232361853156</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35543.699999999997</v>
      </c>
      <c r="E117" s="242">
        <v>24632.61</v>
      </c>
      <c r="F117" s="52">
        <f t="shared" si="0"/>
        <v>69.30232361853156</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4821.6799999999994</v>
      </c>
      <c r="E124" s="51">
        <f t="shared" si="27"/>
        <v>3894.8900000000003</v>
      </c>
      <c r="F124" s="52">
        <f t="shared" si="0"/>
        <v>80.778691244545485</v>
      </c>
    </row>
    <row r="125" spans="1:6" ht="12.75" customHeight="1" x14ac:dyDescent="0.2">
      <c r="A125" s="53">
        <v>661</v>
      </c>
      <c r="B125" s="86" t="s">
        <v>295</v>
      </c>
      <c r="C125" s="50" t="s">
        <v>296</v>
      </c>
      <c r="D125" s="51">
        <f t="shared" ref="D125:E125" si="28">SUM(D126:D127)</f>
        <v>4330.6099999999997</v>
      </c>
      <c r="E125" s="51">
        <f t="shared" si="28"/>
        <v>2817.13</v>
      </c>
      <c r="F125" s="52">
        <f t="shared" si="0"/>
        <v>65.051574720420462</v>
      </c>
    </row>
    <row r="126" spans="1:6" ht="12.75" customHeight="1" x14ac:dyDescent="0.2">
      <c r="A126" s="53">
        <v>6614</v>
      </c>
      <c r="B126" s="86" t="s">
        <v>297</v>
      </c>
      <c r="C126" s="50" t="s">
        <v>298</v>
      </c>
      <c r="D126" s="242">
        <v>953.88</v>
      </c>
      <c r="E126" s="242">
        <v>1018.24</v>
      </c>
      <c r="F126" s="52">
        <f t="shared" si="0"/>
        <v>106.74717993877636</v>
      </c>
    </row>
    <row r="127" spans="1:6" ht="12.75" customHeight="1" x14ac:dyDescent="0.2">
      <c r="A127" s="53">
        <v>6615</v>
      </c>
      <c r="B127" s="86" t="s">
        <v>299</v>
      </c>
      <c r="C127" s="50" t="s">
        <v>300</v>
      </c>
      <c r="D127" s="242">
        <v>3376.73</v>
      </c>
      <c r="E127" s="242">
        <v>1798.89</v>
      </c>
      <c r="F127" s="52">
        <f t="shared" si="0"/>
        <v>53.273137029019203</v>
      </c>
    </row>
    <row r="128" spans="1:6" ht="24" x14ac:dyDescent="0.2">
      <c r="A128" s="53">
        <v>663</v>
      </c>
      <c r="B128" s="231" t="s">
        <v>301</v>
      </c>
      <c r="C128" s="50" t="s">
        <v>302</v>
      </c>
      <c r="D128" s="51">
        <f t="shared" ref="D128:E128" si="29">SUM(D129:D132)</f>
        <v>491.07</v>
      </c>
      <c r="E128" s="51">
        <f t="shared" si="29"/>
        <v>1077.76</v>
      </c>
      <c r="F128" s="52">
        <f t="shared" si="0"/>
        <v>219.4717657360458</v>
      </c>
    </row>
    <row r="129" spans="1:6" ht="12.75" customHeight="1" x14ac:dyDescent="0.2">
      <c r="A129" s="53">
        <v>6631</v>
      </c>
      <c r="B129" s="86" t="s">
        <v>303</v>
      </c>
      <c r="C129" s="50" t="s">
        <v>304</v>
      </c>
      <c r="D129" s="242">
        <v>491.07</v>
      </c>
      <c r="E129" s="242">
        <v>1077.76</v>
      </c>
      <c r="F129" s="52">
        <f t="shared" si="0"/>
        <v>219.4717657360458</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56344.93</v>
      </c>
      <c r="E133" s="51">
        <f t="shared" si="30"/>
        <v>146315.64000000001</v>
      </c>
      <c r="F133" s="52">
        <f t="shared" ref="F133:F223" si="31">IF(D133&lt;&gt;0,IF(E133/D133&gt;=100,"&gt;&gt;100",E133/D133*100),"-")</f>
        <v>259.67844844247747</v>
      </c>
    </row>
    <row r="134" spans="1:6" ht="24" x14ac:dyDescent="0.2">
      <c r="A134" s="53">
        <v>671</v>
      </c>
      <c r="B134" s="232" t="s">
        <v>313</v>
      </c>
      <c r="C134" s="50" t="s">
        <v>314</v>
      </c>
      <c r="D134" s="51">
        <f t="shared" ref="D134:E134" si="32">SUM(D135:D137)</f>
        <v>56344.93</v>
      </c>
      <c r="E134" s="51">
        <f t="shared" si="32"/>
        <v>146315.64000000001</v>
      </c>
      <c r="F134" s="52">
        <f t="shared" si="31"/>
        <v>259.67844844247747</v>
      </c>
    </row>
    <row r="135" spans="1:6" ht="12.75" customHeight="1" x14ac:dyDescent="0.2">
      <c r="A135" s="53">
        <v>6711</v>
      </c>
      <c r="B135" s="85" t="s">
        <v>315</v>
      </c>
      <c r="C135" s="50" t="s">
        <v>316</v>
      </c>
      <c r="D135" s="242">
        <v>56344.93</v>
      </c>
      <c r="E135" s="242">
        <v>146315.64000000001</v>
      </c>
      <c r="F135" s="52">
        <f t="shared" si="31"/>
        <v>259.67844844247747</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699877.12000000011</v>
      </c>
      <c r="E151" s="51">
        <f t="shared" si="35"/>
        <v>817972.44999999984</v>
      </c>
      <c r="F151" s="52">
        <f t="shared" si="31"/>
        <v>116.87372349020349</v>
      </c>
    </row>
    <row r="152" spans="1:6" ht="12.75" customHeight="1" x14ac:dyDescent="0.2">
      <c r="A152" s="53">
        <v>31</v>
      </c>
      <c r="B152" s="85" t="s">
        <v>348</v>
      </c>
      <c r="C152" s="50" t="s">
        <v>34</v>
      </c>
      <c r="D152" s="51">
        <f t="shared" ref="D152:E152" si="36">D153+D158+D159</f>
        <v>572640.8600000001</v>
      </c>
      <c r="E152" s="51">
        <f t="shared" si="36"/>
        <v>657412.75</v>
      </c>
      <c r="F152" s="52">
        <f t="shared" si="31"/>
        <v>114.80367468014767</v>
      </c>
    </row>
    <row r="153" spans="1:6" ht="12.75" customHeight="1" x14ac:dyDescent="0.2">
      <c r="A153" s="53">
        <v>311</v>
      </c>
      <c r="B153" s="85" t="s">
        <v>349</v>
      </c>
      <c r="C153" s="50" t="s">
        <v>350</v>
      </c>
      <c r="D153" s="51">
        <f t="shared" ref="D153:E153" si="37">SUM(D154:D157)</f>
        <v>474645.78</v>
      </c>
      <c r="E153" s="51">
        <f t="shared" si="37"/>
        <v>540725.01</v>
      </c>
      <c r="F153" s="52">
        <f t="shared" si="31"/>
        <v>113.92179869375431</v>
      </c>
    </row>
    <row r="154" spans="1:6" ht="12.75" customHeight="1" x14ac:dyDescent="0.2">
      <c r="A154" s="53">
        <v>3111</v>
      </c>
      <c r="B154" s="85" t="s">
        <v>351</v>
      </c>
      <c r="C154" s="50" t="s">
        <v>352</v>
      </c>
      <c r="D154" s="242">
        <v>474645.78</v>
      </c>
      <c r="E154" s="242">
        <v>540725.01</v>
      </c>
      <c r="F154" s="52">
        <f t="shared" si="31"/>
        <v>113.92179869375431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20222.52</v>
      </c>
      <c r="E158" s="242">
        <v>34227.83</v>
      </c>
      <c r="F158" s="52">
        <f t="shared" si="31"/>
        <v>169.25600765878832</v>
      </c>
    </row>
    <row r="159" spans="1:6" ht="12.75" customHeight="1" x14ac:dyDescent="0.2">
      <c r="A159" s="53">
        <v>313</v>
      </c>
      <c r="B159" s="85" t="s">
        <v>361</v>
      </c>
      <c r="C159" s="50" t="s">
        <v>362</v>
      </c>
      <c r="D159" s="51">
        <f t="shared" ref="D159:E159" si="38">SUM(D160:D162)</f>
        <v>77772.56</v>
      </c>
      <c r="E159" s="51">
        <f t="shared" si="38"/>
        <v>82459.91</v>
      </c>
      <c r="F159" s="52">
        <f t="shared" si="31"/>
        <v>106.02699718255386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77749.73</v>
      </c>
      <c r="E161" s="242">
        <v>82459.91</v>
      </c>
      <c r="F161" s="52">
        <f t="shared" si="31"/>
        <v>106.0581303626392</v>
      </c>
    </row>
    <row r="162" spans="1:6" ht="12.75" customHeight="1" x14ac:dyDescent="0.2">
      <c r="A162" s="53">
        <v>3133</v>
      </c>
      <c r="B162" s="85" t="s">
        <v>366</v>
      </c>
      <c r="C162" s="50" t="s">
        <v>367</v>
      </c>
      <c r="D162" s="242">
        <v>22.83</v>
      </c>
      <c r="E162" s="242"/>
      <c r="F162" s="52">
        <f t="shared" si="31"/>
        <v>0</v>
      </c>
    </row>
    <row r="163" spans="1:6" ht="12.75" customHeight="1" x14ac:dyDescent="0.2">
      <c r="A163" s="53">
        <v>32</v>
      </c>
      <c r="B163" s="85" t="s">
        <v>368</v>
      </c>
      <c r="C163" s="50" t="s">
        <v>369</v>
      </c>
      <c r="D163" s="51">
        <f t="shared" ref="D163:E163" si="39">D164+D169+D177+D187+D188</f>
        <v>125283.48000000001</v>
      </c>
      <c r="E163" s="51">
        <f t="shared" si="39"/>
        <v>158741.18</v>
      </c>
      <c r="F163" s="52">
        <f t="shared" si="31"/>
        <v>126.70559598120997</v>
      </c>
    </row>
    <row r="164" spans="1:6" ht="12.75" customHeight="1" x14ac:dyDescent="0.2">
      <c r="A164" s="53">
        <v>321</v>
      </c>
      <c r="B164" s="85" t="s">
        <v>370</v>
      </c>
      <c r="C164" s="50" t="s">
        <v>371</v>
      </c>
      <c r="D164" s="51">
        <f t="shared" ref="D164:E164" si="40">SUM(D165:D168)</f>
        <v>43017.1</v>
      </c>
      <c r="E164" s="51">
        <f t="shared" si="40"/>
        <v>45585.46</v>
      </c>
      <c r="F164" s="52">
        <f t="shared" si="31"/>
        <v>105.97055589521376</v>
      </c>
    </row>
    <row r="165" spans="1:6" ht="12.75" customHeight="1" x14ac:dyDescent="0.2">
      <c r="A165" s="53">
        <v>3211</v>
      </c>
      <c r="B165" s="85" t="s">
        <v>372</v>
      </c>
      <c r="C165" s="50" t="s">
        <v>373</v>
      </c>
      <c r="D165" s="242">
        <v>10550.37</v>
      </c>
      <c r="E165" s="242">
        <v>5472.35</v>
      </c>
      <c r="F165" s="52">
        <f t="shared" si="31"/>
        <v>51.868797018493183</v>
      </c>
    </row>
    <row r="166" spans="1:6" ht="12.75" customHeight="1" x14ac:dyDescent="0.2">
      <c r="A166" s="53">
        <v>3212</v>
      </c>
      <c r="B166" s="85" t="s">
        <v>374</v>
      </c>
      <c r="C166" s="50" t="s">
        <v>375</v>
      </c>
      <c r="D166" s="242">
        <v>31970.48</v>
      </c>
      <c r="E166" s="242">
        <v>39817.49</v>
      </c>
      <c r="F166" s="52">
        <f t="shared" si="31"/>
        <v>124.54454859607989</v>
      </c>
    </row>
    <row r="167" spans="1:6" ht="12.75" customHeight="1" x14ac:dyDescent="0.2">
      <c r="A167" s="53">
        <v>3213</v>
      </c>
      <c r="B167" s="85" t="s">
        <v>376</v>
      </c>
      <c r="C167" s="50" t="s">
        <v>377</v>
      </c>
      <c r="D167" s="242">
        <v>308.58</v>
      </c>
      <c r="E167" s="242">
        <v>123</v>
      </c>
      <c r="F167" s="52">
        <f t="shared" si="31"/>
        <v>39.860003888780874</v>
      </c>
    </row>
    <row r="168" spans="1:6" ht="12.75" customHeight="1" x14ac:dyDescent="0.2">
      <c r="A168" s="53">
        <v>3214</v>
      </c>
      <c r="B168" s="85" t="s">
        <v>378</v>
      </c>
      <c r="C168" s="50" t="s">
        <v>379</v>
      </c>
      <c r="D168" s="242">
        <v>187.67</v>
      </c>
      <c r="E168" s="242">
        <v>172.62</v>
      </c>
      <c r="F168" s="52">
        <f t="shared" si="31"/>
        <v>91.98060425214473</v>
      </c>
    </row>
    <row r="169" spans="1:6" ht="12.75" customHeight="1" x14ac:dyDescent="0.2">
      <c r="A169" s="53">
        <v>322</v>
      </c>
      <c r="B169" s="85" t="s">
        <v>380</v>
      </c>
      <c r="C169" s="50" t="s">
        <v>381</v>
      </c>
      <c r="D169" s="51">
        <f t="shared" ref="D169:E169" si="41">SUM(D170:D176)</f>
        <v>41194.820000000007</v>
      </c>
      <c r="E169" s="51">
        <f t="shared" si="41"/>
        <v>71206.080000000002</v>
      </c>
      <c r="F169" s="52">
        <f t="shared" si="31"/>
        <v>172.85202362821343</v>
      </c>
    </row>
    <row r="170" spans="1:6" ht="12.75" customHeight="1" x14ac:dyDescent="0.2">
      <c r="A170" s="53">
        <v>3221</v>
      </c>
      <c r="B170" s="85" t="s">
        <v>382</v>
      </c>
      <c r="C170" s="50" t="s">
        <v>383</v>
      </c>
      <c r="D170" s="242">
        <v>5529.24</v>
      </c>
      <c r="E170" s="242">
        <v>6070.94</v>
      </c>
      <c r="F170" s="52">
        <f t="shared" si="31"/>
        <v>109.79700646020068</v>
      </c>
    </row>
    <row r="171" spans="1:6" ht="12.75" customHeight="1" x14ac:dyDescent="0.2">
      <c r="A171" s="53">
        <v>3222</v>
      </c>
      <c r="B171" s="85" t="s">
        <v>384</v>
      </c>
      <c r="C171" s="50" t="s">
        <v>385</v>
      </c>
      <c r="D171" s="242">
        <v>22381.7</v>
      </c>
      <c r="E171" s="242">
        <v>38679</v>
      </c>
      <c r="F171" s="52">
        <f t="shared" si="31"/>
        <v>172.81529106368149</v>
      </c>
    </row>
    <row r="172" spans="1:6" ht="12.75" customHeight="1" x14ac:dyDescent="0.2">
      <c r="A172" s="53">
        <v>3223</v>
      </c>
      <c r="B172" s="85" t="s">
        <v>386</v>
      </c>
      <c r="C172" s="50" t="s">
        <v>387</v>
      </c>
      <c r="D172" s="242">
        <v>12685.94</v>
      </c>
      <c r="E172" s="242">
        <v>24778.84</v>
      </c>
      <c r="F172" s="52">
        <f t="shared" si="31"/>
        <v>195.32521831255704</v>
      </c>
    </row>
    <row r="173" spans="1:6" ht="12.75" customHeight="1" x14ac:dyDescent="0.2">
      <c r="A173" s="53">
        <v>3224</v>
      </c>
      <c r="B173" s="85" t="s">
        <v>388</v>
      </c>
      <c r="C173" s="50" t="s">
        <v>389</v>
      </c>
      <c r="D173" s="242">
        <v>511.8</v>
      </c>
      <c r="E173" s="242">
        <v>945.38</v>
      </c>
      <c r="F173" s="52">
        <f t="shared" si="31"/>
        <v>184.71668620554905</v>
      </c>
    </row>
    <row r="174" spans="1:6" ht="12.75" customHeight="1" x14ac:dyDescent="0.2">
      <c r="A174" s="53">
        <v>3225</v>
      </c>
      <c r="B174" s="85" t="s">
        <v>390</v>
      </c>
      <c r="C174" s="50" t="s">
        <v>391</v>
      </c>
      <c r="D174" s="242">
        <v>86.14</v>
      </c>
      <c r="E174" s="242">
        <v>731.92</v>
      </c>
      <c r="F174" s="52">
        <f t="shared" si="31"/>
        <v>849.6865567680519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16131.750000000002</v>
      </c>
      <c r="E177" s="51">
        <f t="shared" si="42"/>
        <v>14829.560000000001</v>
      </c>
      <c r="F177" s="52">
        <f t="shared" si="31"/>
        <v>91.927782168704582</v>
      </c>
    </row>
    <row r="178" spans="1:6" ht="12.75" customHeight="1" x14ac:dyDescent="0.2">
      <c r="A178" s="53">
        <v>3231</v>
      </c>
      <c r="B178" s="85" t="s">
        <v>398</v>
      </c>
      <c r="C178" s="50" t="s">
        <v>399</v>
      </c>
      <c r="D178" s="242">
        <v>4292.54</v>
      </c>
      <c r="E178" s="242">
        <v>4142.43</v>
      </c>
      <c r="F178" s="52">
        <f t="shared" si="31"/>
        <v>96.503002884073311</v>
      </c>
    </row>
    <row r="179" spans="1:6" ht="12.75" customHeight="1" x14ac:dyDescent="0.2">
      <c r="A179" s="53">
        <v>3232</v>
      </c>
      <c r="B179" s="85" t="s">
        <v>400</v>
      </c>
      <c r="C179" s="50" t="s">
        <v>401</v>
      </c>
      <c r="D179" s="242">
        <v>3967.72</v>
      </c>
      <c r="E179" s="242">
        <v>2411.5500000000002</v>
      </c>
      <c r="F179" s="52">
        <f t="shared" si="31"/>
        <v>60.779238454326425</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3259.03</v>
      </c>
      <c r="E181" s="242">
        <v>3853.67</v>
      </c>
      <c r="F181" s="52">
        <f t="shared" si="31"/>
        <v>118.24591979822216</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1532.66</v>
      </c>
      <c r="E183" s="242">
        <v>670.69</v>
      </c>
      <c r="F183" s="52">
        <f t="shared" si="31"/>
        <v>43.759868463977661</v>
      </c>
    </row>
    <row r="184" spans="1:6" ht="12.75" customHeight="1" x14ac:dyDescent="0.2">
      <c r="A184" s="53">
        <v>3237</v>
      </c>
      <c r="B184" s="85" t="s">
        <v>410</v>
      </c>
      <c r="C184" s="50" t="s">
        <v>411</v>
      </c>
      <c r="D184" s="242">
        <v>1961.48</v>
      </c>
      <c r="E184" s="242">
        <v>2348.31</v>
      </c>
      <c r="F184" s="52">
        <f t="shared" si="31"/>
        <v>119.72133287109735</v>
      </c>
    </row>
    <row r="185" spans="1:6" ht="12.75" customHeight="1" x14ac:dyDescent="0.2">
      <c r="A185" s="53">
        <v>3238</v>
      </c>
      <c r="B185" s="85" t="s">
        <v>412</v>
      </c>
      <c r="C185" s="50" t="s">
        <v>413</v>
      </c>
      <c r="D185" s="242">
        <v>699.45</v>
      </c>
      <c r="E185" s="242">
        <v>933.45</v>
      </c>
      <c r="F185" s="52">
        <f t="shared" si="31"/>
        <v>133.45485738794767</v>
      </c>
    </row>
    <row r="186" spans="1:6" ht="12.75" customHeight="1" x14ac:dyDescent="0.2">
      <c r="A186" s="53">
        <v>3239</v>
      </c>
      <c r="B186" s="85" t="s">
        <v>414</v>
      </c>
      <c r="C186" s="50" t="s">
        <v>415</v>
      </c>
      <c r="D186" s="242">
        <v>418.87</v>
      </c>
      <c r="E186" s="242">
        <v>469.46</v>
      </c>
      <c r="F186" s="52">
        <f t="shared" si="31"/>
        <v>112.07773294817007</v>
      </c>
    </row>
    <row r="187" spans="1:6" ht="12.75" customHeight="1" x14ac:dyDescent="0.2">
      <c r="A187" s="53">
        <v>324</v>
      </c>
      <c r="B187" s="85" t="s">
        <v>416</v>
      </c>
      <c r="C187" s="50" t="s">
        <v>417</v>
      </c>
      <c r="D187" s="242">
        <v>106.18</v>
      </c>
      <c r="E187" s="242">
        <v>727.05</v>
      </c>
      <c r="F187" s="52">
        <f t="shared" si="31"/>
        <v>684.73347146355241</v>
      </c>
    </row>
    <row r="188" spans="1:6" ht="12.75" customHeight="1" x14ac:dyDescent="0.2">
      <c r="A188" s="53">
        <v>329</v>
      </c>
      <c r="B188" s="85" t="s">
        <v>418</v>
      </c>
      <c r="C188" s="50" t="s">
        <v>419</v>
      </c>
      <c r="D188" s="51">
        <f t="shared" ref="D188:E188" si="43">SUM(D189:D195)</f>
        <v>24833.629999999997</v>
      </c>
      <c r="E188" s="51">
        <f t="shared" si="43"/>
        <v>26393.03</v>
      </c>
      <c r="F188" s="52">
        <f t="shared" si="31"/>
        <v>106.27938807173982</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2396.39</v>
      </c>
      <c r="E190" s="242">
        <v>2697.71</v>
      </c>
      <c r="F190" s="52">
        <f t="shared" si="31"/>
        <v>112.57391326119705</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424.71</v>
      </c>
      <c r="E192" s="242">
        <v>828.09</v>
      </c>
      <c r="F192" s="52">
        <f t="shared" si="31"/>
        <v>194.97774952320407</v>
      </c>
    </row>
    <row r="193" spans="1:6" ht="12.75" customHeight="1" x14ac:dyDescent="0.2">
      <c r="A193" s="53">
        <v>3295</v>
      </c>
      <c r="B193" s="85" t="s">
        <v>428</v>
      </c>
      <c r="C193" s="50" t="s">
        <v>429</v>
      </c>
      <c r="D193" s="242">
        <v>1536.27</v>
      </c>
      <c r="E193" s="242">
        <v>1648.86</v>
      </c>
      <c r="F193" s="52">
        <f t="shared" si="31"/>
        <v>107.32878986115722</v>
      </c>
    </row>
    <row r="194" spans="1:6" ht="12.75" customHeight="1" x14ac:dyDescent="0.2">
      <c r="A194" s="53" t="s">
        <v>430</v>
      </c>
      <c r="B194" s="85" t="s">
        <v>431</v>
      </c>
      <c r="C194" s="50" t="s">
        <v>430</v>
      </c>
      <c r="D194" s="242">
        <v>622.14</v>
      </c>
      <c r="E194" s="242"/>
      <c r="F194" s="52">
        <f t="shared" si="31"/>
        <v>0</v>
      </c>
    </row>
    <row r="195" spans="1:6" ht="12.75" customHeight="1" x14ac:dyDescent="0.2">
      <c r="A195" s="53">
        <v>3299</v>
      </c>
      <c r="B195" s="85" t="s">
        <v>432</v>
      </c>
      <c r="C195" s="50" t="s">
        <v>433</v>
      </c>
      <c r="D195" s="242">
        <v>19854.12</v>
      </c>
      <c r="E195" s="242">
        <v>21218.37</v>
      </c>
      <c r="F195" s="52">
        <f t="shared" si="31"/>
        <v>106.87136977111047</v>
      </c>
    </row>
    <row r="196" spans="1:6" ht="12.75" customHeight="1" x14ac:dyDescent="0.2">
      <c r="A196" s="53">
        <v>34</v>
      </c>
      <c r="B196" s="232" t="s">
        <v>434</v>
      </c>
      <c r="C196" s="50" t="s">
        <v>435</v>
      </c>
      <c r="D196" s="51">
        <f t="shared" ref="D196:E196" si="44">D197+D202+D210</f>
        <v>1838.6499999999999</v>
      </c>
      <c r="E196" s="51">
        <f t="shared" si="44"/>
        <v>1021.83</v>
      </c>
      <c r="F196" s="52">
        <f t="shared" si="31"/>
        <v>55.575014276779164</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1838.6499999999999</v>
      </c>
      <c r="E210" s="51">
        <f t="shared" si="47"/>
        <v>1021.83</v>
      </c>
      <c r="F210" s="52">
        <f t="shared" si="31"/>
        <v>55.575014276779164</v>
      </c>
    </row>
    <row r="211" spans="1:6" ht="12.75" customHeight="1" x14ac:dyDescent="0.2">
      <c r="A211" s="53">
        <v>3431</v>
      </c>
      <c r="B211" s="232" t="s">
        <v>464</v>
      </c>
      <c r="C211" s="50" t="s">
        <v>465</v>
      </c>
      <c r="D211" s="242">
        <v>1336.86</v>
      </c>
      <c r="E211" s="242">
        <v>1021.83</v>
      </c>
      <c r="F211" s="52">
        <f t="shared" si="31"/>
        <v>76.435079215475071</v>
      </c>
    </row>
    <row r="212" spans="1:6" ht="12.75" customHeight="1" x14ac:dyDescent="0.2">
      <c r="A212" s="53">
        <v>3432</v>
      </c>
      <c r="B212" s="85" t="s">
        <v>466</v>
      </c>
      <c r="C212" s="50" t="s">
        <v>467</v>
      </c>
      <c r="D212" s="242">
        <v>4.8099999999999996</v>
      </c>
      <c r="E212" s="242"/>
      <c r="F212" s="52">
        <f t="shared" si="31"/>
        <v>0</v>
      </c>
    </row>
    <row r="213" spans="1:6" ht="12.75" customHeight="1" x14ac:dyDescent="0.2">
      <c r="A213" s="53">
        <v>3433</v>
      </c>
      <c r="B213" s="85" t="s">
        <v>468</v>
      </c>
      <c r="C213" s="50" t="s">
        <v>469</v>
      </c>
      <c r="D213" s="242">
        <v>496.98</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92.22</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92.22</v>
      </c>
      <c r="F247" s="52" t="str">
        <f t="shared" si="61"/>
        <v>-</v>
      </c>
    </row>
    <row r="248" spans="1:6" ht="12.75" customHeight="1" x14ac:dyDescent="0.2">
      <c r="A248" s="53" t="s">
        <v>538</v>
      </c>
      <c r="B248" s="85" t="s">
        <v>201</v>
      </c>
      <c r="C248" s="50" t="s">
        <v>538</v>
      </c>
      <c r="D248" s="242">
        <v>0</v>
      </c>
      <c r="E248" s="242">
        <v>92.22</v>
      </c>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114.13</v>
      </c>
      <c r="E252" s="51">
        <f t="shared" si="63"/>
        <v>20.58</v>
      </c>
      <c r="F252" s="52">
        <f t="shared" ref="F252:F258" si="64">IF(D252&lt;&gt;0,IF(E252/D252&gt;=100,"&gt;&gt;100",E252/D252*100),"-")</f>
        <v>18.032068693595022</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114.13</v>
      </c>
      <c r="E259" s="51">
        <f t="shared" si="66"/>
        <v>20.58</v>
      </c>
      <c r="F259" s="52">
        <f t="shared" ref="F259:F262" si="67">IF(D259&lt;&gt;0,IF(E259/D259&gt;=100,"&gt;&gt;100",E259/D259*100),"-")</f>
        <v>18.032068693595022</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114.13</v>
      </c>
      <c r="E261" s="242">
        <v>20.58</v>
      </c>
      <c r="F261" s="52">
        <f t="shared" si="67"/>
        <v>18.032068693595022</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683.89</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683.89</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683.89</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699877.12000000011</v>
      </c>
      <c r="E289" s="51">
        <f t="shared" si="79"/>
        <v>817972.44999999984</v>
      </c>
      <c r="F289" s="52">
        <f t="shared" si="76"/>
        <v>116.87372349020349</v>
      </c>
    </row>
    <row r="290" spans="1:6" ht="12.75" customHeight="1" x14ac:dyDescent="0.2">
      <c r="A290" s="53" t="s">
        <v>607</v>
      </c>
      <c r="B290" s="85" t="s">
        <v>618</v>
      </c>
      <c r="C290" s="50" t="s">
        <v>619</v>
      </c>
      <c r="D290" s="51">
        <f>IF(D6&gt;=D289,D6-D289,0)</f>
        <v>7097.6999999999534</v>
      </c>
      <c r="E290" s="51">
        <f>IF(E6&gt;=E289,E6-E289,0)</f>
        <v>84034.120000000112</v>
      </c>
      <c r="F290" s="52">
        <f t="shared" si="76"/>
        <v>1183.9626921397166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52755.91</v>
      </c>
      <c r="E292" s="242">
        <v>38588.31</v>
      </c>
      <c r="F292" s="52">
        <f t="shared" si="76"/>
        <v>73.144999299604535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8694.5400000000009</v>
      </c>
      <c r="E294" s="242">
        <v>2011.51</v>
      </c>
      <c r="F294" s="52">
        <f t="shared" si="76"/>
        <v>23.135324007940614</v>
      </c>
    </row>
    <row r="295" spans="1:6" ht="24" x14ac:dyDescent="0.2">
      <c r="A295" s="53">
        <v>9661</v>
      </c>
      <c r="B295" s="85" t="s">
        <v>628</v>
      </c>
      <c r="C295" s="50" t="s">
        <v>629</v>
      </c>
      <c r="D295" s="242">
        <v>369.5</v>
      </c>
      <c r="E295" s="242">
        <v>740.73</v>
      </c>
      <c r="F295" s="52">
        <f t="shared" si="76"/>
        <v>200.46820027063598</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47" t="s">
        <v>632</v>
      </c>
      <c r="B297" s="348"/>
      <c r="C297" s="219"/>
      <c r="D297" s="58"/>
      <c r="E297" s="58"/>
      <c r="F297" s="59"/>
    </row>
    <row r="298" spans="1:6" ht="12.75" customHeight="1" x14ac:dyDescent="0.2">
      <c r="A298" s="53">
        <v>7</v>
      </c>
      <c r="B298" s="85" t="s">
        <v>633</v>
      </c>
      <c r="C298" s="50" t="s">
        <v>634</v>
      </c>
      <c r="D298" s="51">
        <f t="shared" ref="D298:E298" si="80">D299+D311+D344+D348</f>
        <v>55.14</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55.14</v>
      </c>
      <c r="E311" s="51">
        <f t="shared" si="85"/>
        <v>0</v>
      </c>
      <c r="F311" s="52">
        <f t="shared" si="81"/>
        <v>0</v>
      </c>
    </row>
    <row r="312" spans="1:6" ht="12.75" customHeight="1" x14ac:dyDescent="0.2">
      <c r="A312" s="53">
        <v>721</v>
      </c>
      <c r="B312" s="85" t="s">
        <v>661</v>
      </c>
      <c r="C312" s="50" t="s">
        <v>662</v>
      </c>
      <c r="D312" s="51">
        <f t="shared" ref="D312:E312" si="86">SUM(D313:D316)</f>
        <v>55.14</v>
      </c>
      <c r="E312" s="51">
        <f t="shared" si="86"/>
        <v>0</v>
      </c>
      <c r="F312" s="52">
        <f t="shared" si="81"/>
        <v>0</v>
      </c>
    </row>
    <row r="313" spans="1:6" ht="12.75" customHeight="1" x14ac:dyDescent="0.2">
      <c r="A313" s="53">
        <v>7211</v>
      </c>
      <c r="B313" s="85" t="s">
        <v>663</v>
      </c>
      <c r="C313" s="50" t="s">
        <v>664</v>
      </c>
      <c r="D313" s="242">
        <v>55.14</v>
      </c>
      <c r="E313" s="242"/>
      <c r="F313" s="52">
        <f t="shared" si="81"/>
        <v>0</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5551.09</v>
      </c>
      <c r="E350" s="51">
        <f t="shared" si="95"/>
        <v>75561.740000000005</v>
      </c>
      <c r="F350" s="52">
        <f t="shared" si="81"/>
        <v>1361.2054569462935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5551.09</v>
      </c>
      <c r="E363" s="51">
        <f t="shared" si="99"/>
        <v>3422.3799999999997</v>
      </c>
      <c r="F363" s="52">
        <f t="shared" si="81"/>
        <v>61.652396196062384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5399.97</v>
      </c>
      <c r="E369" s="51">
        <f t="shared" si="101"/>
        <v>3422.3799999999997</v>
      </c>
      <c r="F369" s="52">
        <f t="shared" si="81"/>
        <v>63.377759506071321</v>
      </c>
    </row>
    <row r="370" spans="1:6" ht="12.75" customHeight="1" x14ac:dyDescent="0.2">
      <c r="A370" s="53">
        <v>4221</v>
      </c>
      <c r="B370" s="85" t="s">
        <v>673</v>
      </c>
      <c r="C370" s="50" t="s">
        <v>765</v>
      </c>
      <c r="D370" s="242">
        <v>1725.26</v>
      </c>
      <c r="E370" s="242">
        <v>3103.18</v>
      </c>
      <c r="F370" s="52">
        <f t="shared" si="81"/>
        <v>179.8673823075942</v>
      </c>
    </row>
    <row r="371" spans="1:6" ht="12.75" customHeight="1" x14ac:dyDescent="0.2">
      <c r="A371" s="53">
        <v>4222</v>
      </c>
      <c r="B371" s="85" t="s">
        <v>766</v>
      </c>
      <c r="C371" s="50" t="s">
        <v>767</v>
      </c>
      <c r="D371" s="242">
        <v>0</v>
      </c>
      <c r="E371" s="242">
        <v>319.2</v>
      </c>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3490.61</v>
      </c>
      <c r="E375" s="242"/>
      <c r="F375" s="52">
        <f t="shared" si="81"/>
        <v>0</v>
      </c>
    </row>
    <row r="376" spans="1:6" ht="12.75" customHeight="1" x14ac:dyDescent="0.2">
      <c r="A376" s="53">
        <v>4227</v>
      </c>
      <c r="B376" s="232" t="s">
        <v>685</v>
      </c>
      <c r="C376" s="50" t="s">
        <v>772</v>
      </c>
      <c r="D376" s="242">
        <v>184.1</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151.12</v>
      </c>
      <c r="E383" s="51">
        <f t="shared" si="103"/>
        <v>0</v>
      </c>
      <c r="F383" s="52">
        <f t="shared" si="81"/>
        <v>0</v>
      </c>
    </row>
    <row r="384" spans="1:6" ht="12.75" customHeight="1" x14ac:dyDescent="0.2">
      <c r="A384" s="53">
        <v>4241</v>
      </c>
      <c r="B384" s="85" t="s">
        <v>782</v>
      </c>
      <c r="C384" s="50" t="s">
        <v>783</v>
      </c>
      <c r="D384" s="242">
        <v>151.12</v>
      </c>
      <c r="E384" s="242"/>
      <c r="F384" s="52">
        <f t="shared" si="81"/>
        <v>0</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72139.360000000001</v>
      </c>
      <c r="F402" s="52" t="str">
        <f t="shared" si="81"/>
        <v>-</v>
      </c>
    </row>
    <row r="403" spans="1:6" ht="12.75" customHeight="1" x14ac:dyDescent="0.2">
      <c r="A403" s="53">
        <v>451</v>
      </c>
      <c r="B403" s="85" t="s">
        <v>810</v>
      </c>
      <c r="C403" s="50" t="s">
        <v>811</v>
      </c>
      <c r="D403" s="242">
        <v>0</v>
      </c>
      <c r="E403" s="242">
        <v>72000</v>
      </c>
      <c r="F403" s="52" t="str">
        <f t="shared" si="81"/>
        <v>-</v>
      </c>
    </row>
    <row r="404" spans="1:6" ht="12.75" customHeight="1" x14ac:dyDescent="0.2">
      <c r="A404" s="53">
        <v>452</v>
      </c>
      <c r="B404" s="85" t="s">
        <v>812</v>
      </c>
      <c r="C404" s="50" t="s">
        <v>813</v>
      </c>
      <c r="D404" s="242">
        <v>0</v>
      </c>
      <c r="E404" s="242">
        <v>139.36000000000001</v>
      </c>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5495.95</v>
      </c>
      <c r="E408" s="51">
        <f t="shared" si="111"/>
        <v>75561.740000000005</v>
      </c>
      <c r="F408" s="52">
        <f t="shared" si="81"/>
        <v>1374.8622167232236</v>
      </c>
    </row>
    <row r="409" spans="1:6" ht="12.75" customHeight="1" x14ac:dyDescent="0.2">
      <c r="A409" s="53">
        <v>92212</v>
      </c>
      <c r="B409" s="85" t="s">
        <v>822</v>
      </c>
      <c r="C409" s="50" t="s">
        <v>823</v>
      </c>
      <c r="D409" s="242">
        <v>0</v>
      </c>
      <c r="E409" s="242"/>
      <c r="F409" s="52" t="str">
        <f t="shared" si="81"/>
        <v>-</v>
      </c>
    </row>
    <row r="410" spans="1:6" ht="12.75" customHeight="1" x14ac:dyDescent="0.2">
      <c r="A410" s="53">
        <v>92222</v>
      </c>
      <c r="B410" s="85" t="s">
        <v>824</v>
      </c>
      <c r="C410" s="50" t="s">
        <v>825</v>
      </c>
      <c r="D410" s="242">
        <v>0</v>
      </c>
      <c r="E410" s="242"/>
      <c r="F410" s="52" t="str">
        <f t="shared" si="81"/>
        <v>-</v>
      </c>
    </row>
    <row r="411" spans="1:6" ht="12.75" customHeight="1" x14ac:dyDescent="0.2">
      <c r="A411" s="53">
        <v>97</v>
      </c>
      <c r="B411" s="85" t="s">
        <v>826</v>
      </c>
      <c r="C411" s="50" t="s">
        <v>827</v>
      </c>
      <c r="D411" s="242">
        <v>115.6</v>
      </c>
      <c r="E411" s="242"/>
      <c r="F411" s="52">
        <f t="shared" si="81"/>
        <v>0</v>
      </c>
    </row>
    <row r="412" spans="1:6" ht="12.75" customHeight="1" x14ac:dyDescent="0.2">
      <c r="A412" s="53" t="s">
        <v>607</v>
      </c>
      <c r="B412" s="85" t="s">
        <v>828</v>
      </c>
      <c r="C412" s="50" t="s">
        <v>829</v>
      </c>
      <c r="D412" s="51">
        <f>D6+D298</f>
        <v>707029.96000000008</v>
      </c>
      <c r="E412" s="51">
        <f>E6+E298</f>
        <v>902006.57</v>
      </c>
      <c r="F412" s="52">
        <f t="shared" si="81"/>
        <v>127.57685261314808</v>
      </c>
    </row>
    <row r="413" spans="1:6" ht="12.75" customHeight="1" x14ac:dyDescent="0.2">
      <c r="A413" s="53" t="s">
        <v>607</v>
      </c>
      <c r="B413" s="85" t="s">
        <v>830</v>
      </c>
      <c r="C413" s="50" t="s">
        <v>831</v>
      </c>
      <c r="D413" s="51">
        <f t="shared" ref="D413:E413" si="112">D289+D350</f>
        <v>705428.21000000008</v>
      </c>
      <c r="E413" s="51">
        <f t="shared" si="112"/>
        <v>893534.18999999983</v>
      </c>
      <c r="F413" s="52">
        <f t="shared" si="81"/>
        <v>126.66550292906484</v>
      </c>
    </row>
    <row r="414" spans="1:6" ht="12.75" customHeight="1" x14ac:dyDescent="0.2">
      <c r="A414" s="53" t="s">
        <v>607</v>
      </c>
      <c r="B414" s="85" t="s">
        <v>832</v>
      </c>
      <c r="C414" s="50" t="s">
        <v>833</v>
      </c>
      <c r="D414" s="51">
        <f t="shared" ref="D414:E414" si="113">IF(D412&gt;=D413,D412-D413,0)</f>
        <v>1601.75</v>
      </c>
      <c r="E414" s="51">
        <f t="shared" si="113"/>
        <v>8472.3800000001211</v>
      </c>
      <c r="F414" s="52">
        <f t="shared" si="81"/>
        <v>528.94521616982183</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52755.91</v>
      </c>
      <c r="E416" s="51">
        <f t="shared" si="115"/>
        <v>38588.31</v>
      </c>
      <c r="F416" s="52">
        <f t="shared" si="81"/>
        <v>73.144999299604535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8810.1400000000012</v>
      </c>
      <c r="E418" s="62">
        <f t="shared" si="117"/>
        <v>2011.51</v>
      </c>
      <c r="F418" s="57">
        <f t="shared" si="81"/>
        <v>22.83175976772219</v>
      </c>
    </row>
    <row r="419" spans="1:6" s="75" customFormat="1" ht="20.100000000000001" customHeight="1" x14ac:dyDescent="0.2">
      <c r="A419" s="347" t="s">
        <v>844</v>
      </c>
      <c r="B419" s="348"/>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c r="F637" s="52" t="str">
        <f t="shared" si="119"/>
        <v>-</v>
      </c>
    </row>
    <row r="638" spans="1:6" ht="12.75" customHeight="1" x14ac:dyDescent="0.2">
      <c r="A638" s="53">
        <v>92223</v>
      </c>
      <c r="B638" s="85" t="s">
        <v>1272</v>
      </c>
      <c r="C638" s="50" t="s">
        <v>1273</v>
      </c>
      <c r="D638" s="242">
        <v>0</v>
      </c>
      <c r="E638" s="242"/>
      <c r="F638" s="52" t="str">
        <f t="shared" si="119"/>
        <v>-</v>
      </c>
    </row>
    <row r="639" spans="1:6" ht="12.75" customHeight="1" x14ac:dyDescent="0.2">
      <c r="A639" s="53" t="s">
        <v>607</v>
      </c>
      <c r="B639" s="85" t="s">
        <v>1274</v>
      </c>
      <c r="C639" s="50" t="s">
        <v>1275</v>
      </c>
      <c r="D639" s="51">
        <f t="shared" ref="D639:E639" si="180">D412+D420</f>
        <v>707029.96000000008</v>
      </c>
      <c r="E639" s="51">
        <f t="shared" si="180"/>
        <v>902006.57</v>
      </c>
      <c r="F639" s="52">
        <f t="shared" si="119"/>
        <v>127.57685261314808</v>
      </c>
    </row>
    <row r="640" spans="1:6" ht="12.75" customHeight="1" x14ac:dyDescent="0.2">
      <c r="A640" s="53" t="s">
        <v>607</v>
      </c>
      <c r="B640" s="85" t="s">
        <v>1276</v>
      </c>
      <c r="C640" s="50" t="s">
        <v>1277</v>
      </c>
      <c r="D640" s="51">
        <f t="shared" ref="D640:E640" si="181">D413+D528</f>
        <v>705428.21000000008</v>
      </c>
      <c r="E640" s="51">
        <f t="shared" si="181"/>
        <v>893534.18999999983</v>
      </c>
      <c r="F640" s="52">
        <f t="shared" si="119"/>
        <v>126.66550292906484</v>
      </c>
    </row>
    <row r="641" spans="1:6" ht="12.75" customHeight="1" x14ac:dyDescent="0.2">
      <c r="A641" s="53" t="s">
        <v>607</v>
      </c>
      <c r="B641" s="85" t="s">
        <v>1278</v>
      </c>
      <c r="C641" s="50" t="s">
        <v>1279</v>
      </c>
      <c r="D641" s="51">
        <f t="shared" ref="D641:E641" si="182">IF(D639&gt;=D640,D639-D640,0)</f>
        <v>1601.75</v>
      </c>
      <c r="E641" s="51">
        <f t="shared" si="182"/>
        <v>8472.3800000001211</v>
      </c>
      <c r="F641" s="52">
        <f t="shared" si="119"/>
        <v>528.94521616982183</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52755.91</v>
      </c>
      <c r="E643" s="51">
        <f t="shared" si="184"/>
        <v>38588.31</v>
      </c>
      <c r="F643" s="52">
        <f t="shared" si="119"/>
        <v>73.144999299604535</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54357.66</v>
      </c>
      <c r="E645" s="51">
        <f t="shared" si="186"/>
        <v>47060.690000000119</v>
      </c>
      <c r="F645" s="52">
        <f t="shared" si="119"/>
        <v>86.576004191497788</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101590.84</v>
      </c>
      <c r="E647" s="243">
        <v>120634.71</v>
      </c>
      <c r="F647" s="57">
        <f t="shared" si="119"/>
        <v>118.74565659659868</v>
      </c>
    </row>
    <row r="648" spans="1:6" s="75" customFormat="1" ht="20.100000000000001" customHeight="1" x14ac:dyDescent="0.2">
      <c r="A648" s="347" t="s">
        <v>1292</v>
      </c>
      <c r="B648" s="348"/>
      <c r="C648" s="219"/>
      <c r="D648" s="58"/>
      <c r="E648" s="58"/>
      <c r="F648" s="59"/>
    </row>
    <row r="649" spans="1:6" ht="12.75" customHeight="1" x14ac:dyDescent="0.2">
      <c r="A649" s="53">
        <v>11</v>
      </c>
      <c r="B649" s="85" t="s">
        <v>1293</v>
      </c>
      <c r="C649" s="50" t="s">
        <v>1294</v>
      </c>
      <c r="D649" s="242">
        <v>49247.82</v>
      </c>
      <c r="E649" s="242">
        <v>40439.17</v>
      </c>
      <c r="F649" s="52">
        <f t="shared" ref="F649:F724" si="188">IF(D649&lt;&gt;0,IF(E649/D649&gt;=100,"&gt;&gt;100",E649/D649*100),"-")</f>
        <v>82.113624521857005</v>
      </c>
    </row>
    <row r="650" spans="1:6" ht="12.75" customHeight="1" x14ac:dyDescent="0.2">
      <c r="A650" s="53" t="s">
        <v>1295</v>
      </c>
      <c r="B650" s="85" t="s">
        <v>1296</v>
      </c>
      <c r="C650" s="50" t="s">
        <v>1295</v>
      </c>
      <c r="D650" s="242">
        <v>135922.85</v>
      </c>
      <c r="E650" s="242">
        <v>232725.96</v>
      </c>
      <c r="F650" s="52">
        <f t="shared" si="188"/>
        <v>171.2191585152901</v>
      </c>
    </row>
    <row r="651" spans="1:6" ht="12.75" customHeight="1" x14ac:dyDescent="0.2">
      <c r="A651" s="53" t="s">
        <v>1297</v>
      </c>
      <c r="B651" s="85" t="s">
        <v>1298</v>
      </c>
      <c r="C651" s="50" t="s">
        <v>1297</v>
      </c>
      <c r="D651" s="242">
        <v>127138.14</v>
      </c>
      <c r="E651" s="242">
        <v>216428.41</v>
      </c>
      <c r="F651" s="52">
        <f t="shared" si="188"/>
        <v>170.23090789278496</v>
      </c>
    </row>
    <row r="652" spans="1:6" ht="24" x14ac:dyDescent="0.2">
      <c r="A652" s="53">
        <v>11</v>
      </c>
      <c r="B652" s="85" t="s">
        <v>1299</v>
      </c>
      <c r="C652" s="50" t="s">
        <v>1300</v>
      </c>
      <c r="D652" s="51">
        <f t="shared" ref="D652:E652" si="189">+D649+D650-D651</f>
        <v>58032.530000000013</v>
      </c>
      <c r="E652" s="51">
        <f t="shared" si="189"/>
        <v>56736.72</v>
      </c>
      <c r="F652" s="52">
        <f t="shared" si="188"/>
        <v>97.767097178082679</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73</v>
      </c>
      <c r="E654" s="262">
        <v>77</v>
      </c>
      <c r="F654" s="52">
        <f t="shared" si="188"/>
        <v>105.47945205479452</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61</v>
      </c>
      <c r="E656" s="262">
        <v>65</v>
      </c>
      <c r="F656" s="52">
        <f t="shared" si="188"/>
        <v>106.55737704918033</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592058.32999999996</v>
      </c>
      <c r="E675" s="242">
        <v>718357.05</v>
      </c>
      <c r="F675" s="52">
        <f t="shared" si="188"/>
        <v>121.33214137870505</v>
      </c>
    </row>
    <row r="676" spans="1:6" ht="24" x14ac:dyDescent="0.2">
      <c r="A676" s="53">
        <v>63613</v>
      </c>
      <c r="B676" s="232" t="s">
        <v>1348</v>
      </c>
      <c r="C676" s="50" t="s">
        <v>1349</v>
      </c>
      <c r="D676" s="242">
        <v>6047.07</v>
      </c>
      <c r="E676" s="242">
        <v>8806.14</v>
      </c>
      <c r="F676" s="52">
        <f t="shared" si="188"/>
        <v>145.62655963962712</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35294.839999999997</v>
      </c>
      <c r="E710" s="242">
        <v>24615.33</v>
      </c>
      <c r="F710" s="52">
        <f t="shared" si="188"/>
        <v>69.742007613577513</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195.77</v>
      </c>
      <c r="E712" s="242"/>
      <c r="F712" s="52">
        <f t="shared" si="188"/>
        <v>0</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1956.05</v>
      </c>
      <c r="E716" s="242">
        <v>6285.55</v>
      </c>
      <c r="F716" s="52">
        <f t="shared" si="188"/>
        <v>321.33892282917105</v>
      </c>
    </row>
    <row r="717" spans="1:6" ht="12.75" customHeight="1" x14ac:dyDescent="0.2">
      <c r="A717" s="53">
        <v>31215</v>
      </c>
      <c r="B717" s="85" t="s">
        <v>1412</v>
      </c>
      <c r="C717" s="50" t="s">
        <v>1413</v>
      </c>
      <c r="D717" s="242">
        <v>1224.9000000000001</v>
      </c>
      <c r="E717" s="242">
        <v>2647.74</v>
      </c>
      <c r="F717" s="52">
        <f t="shared" si="188"/>
        <v>216.15968650502077</v>
      </c>
    </row>
    <row r="718" spans="1:6" ht="12.75" customHeight="1" x14ac:dyDescent="0.2">
      <c r="A718" s="53">
        <v>32121</v>
      </c>
      <c r="B718" s="85" t="s">
        <v>1414</v>
      </c>
      <c r="C718" s="50" t="s">
        <v>1415</v>
      </c>
      <c r="D718" s="242">
        <v>31970.48</v>
      </c>
      <c r="E718" s="242">
        <v>39817.49</v>
      </c>
      <c r="F718" s="52">
        <f t="shared" si="188"/>
        <v>124.54454859607989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388.26</v>
      </c>
      <c r="E720" s="242">
        <v>131.4</v>
      </c>
      <c r="F720" s="52">
        <f t="shared" si="188"/>
        <v>33.843300880853036</v>
      </c>
    </row>
    <row r="721" spans="1:6" ht="12.75" customHeight="1" x14ac:dyDescent="0.2">
      <c r="A721" s="53" t="s">
        <v>1420</v>
      </c>
      <c r="B721" s="85" t="s">
        <v>1421</v>
      </c>
      <c r="C721" s="50" t="s">
        <v>1420</v>
      </c>
      <c r="D721" s="242">
        <v>0</v>
      </c>
      <c r="E721" s="242">
        <v>107.77</v>
      </c>
      <c r="F721" s="52" t="str">
        <f t="shared" si="188"/>
        <v>-</v>
      </c>
    </row>
    <row r="722" spans="1:6" ht="12.75" customHeight="1" x14ac:dyDescent="0.2">
      <c r="A722" s="53" t="s">
        <v>1422</v>
      </c>
      <c r="B722" s="85" t="s">
        <v>1423</v>
      </c>
      <c r="C722" s="50" t="s">
        <v>1422</v>
      </c>
      <c r="D722" s="242">
        <v>1083.02</v>
      </c>
      <c r="E722" s="242">
        <v>1220.6099999999999</v>
      </c>
      <c r="F722" s="52">
        <f t="shared" si="188"/>
        <v>112.70428985614301</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572.35</v>
      </c>
      <c r="E726" s="242">
        <v>601.71</v>
      </c>
      <c r="F726" s="52">
        <f t="shared" si="190"/>
        <v>105.12972831309513</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114.13</v>
      </c>
      <c r="E828" s="242">
        <v>20.58</v>
      </c>
      <c r="F828" s="52">
        <f t="shared" si="190"/>
        <v>18.032068693595022</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3" t="s">
        <v>1943</v>
      </c>
      <c r="B983" s="344"/>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1967</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2266</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1292</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4" t="s">
        <v>2534</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58" t="s">
        <v>2787</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E5" sqref="E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2" t="s">
        <v>2858</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127668.72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916073.32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7320.43</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833161.14999999991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654753.59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172070.28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1021.83</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20.58</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5294.87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75591.740000000005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894104.61999999988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1086.58</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817043.12999999989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643697.63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170904.56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1021.83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20.58</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1398.53</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75974.91</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149637.42000000004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100.62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100.62</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100.62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100.62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149536.79999999999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17303.18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132233.62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2858</v>
      </c>
      <c r="B1" s="361"/>
      <c r="C1" s="361"/>
      <c r="D1" s="361"/>
      <c r="E1" s="71" t="s">
        <v>3000</v>
      </c>
      <c r="F1" s="71"/>
      <c r="G1" s="71"/>
      <c r="H1" s="71"/>
      <c r="I1" s="71"/>
      <c r="J1" s="71"/>
      <c r="K1" s="71"/>
      <c r="L1" s="71"/>
      <c r="M1" s="71"/>
      <c r="N1" s="71"/>
      <c r="O1" s="71"/>
      <c r="P1" s="71"/>
    </row>
    <row r="2" spans="1:16" ht="37.5" customHeight="1" x14ac:dyDescent="0.2">
      <c r="A2" s="366" t="s">
        <v>3001</v>
      </c>
      <c r="B2" s="361"/>
      <c r="C2" s="361"/>
      <c r="D2" s="361"/>
    </row>
    <row r="3" spans="1:16" ht="29.25" customHeight="1" x14ac:dyDescent="0.2">
      <c r="A3" s="125" t="s">
        <v>3002</v>
      </c>
      <c r="B3" s="126" t="s">
        <v>3003</v>
      </c>
      <c r="C3" s="127" t="s">
        <v>3004</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15657</v>
      </c>
      <c r="P3" s="71"/>
    </row>
    <row r="4" spans="1:16" ht="19.5" customHeight="1" x14ac:dyDescent="0.2">
      <c r="A4" s="367" t="s">
        <v>3005</v>
      </c>
      <c r="B4" s="368"/>
      <c r="C4" s="369"/>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3018</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3019</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3020</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3021</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3022</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3023</v>
      </c>
      <c r="B19" s="364"/>
      <c r="C19" s="365"/>
      <c r="D19" s="123"/>
      <c r="E19" s="71">
        <f>SUM(E20:E273)</f>
        <v>0</v>
      </c>
      <c r="F19" s="71">
        <f>SUM(F20:F273)</f>
        <v>1</v>
      </c>
      <c r="G19" s="71"/>
      <c r="H19" s="71"/>
      <c r="I19" s="71"/>
      <c r="J19" s="71"/>
      <c r="K19" s="71"/>
      <c r="L19" s="71"/>
      <c r="M19" s="71"/>
      <c r="N19" s="71"/>
      <c r="O19" s="71"/>
      <c r="P19" s="71"/>
    </row>
    <row r="20" spans="1:16" ht="22.5" x14ac:dyDescent="0.2">
      <c r="A20" s="133">
        <v>1</v>
      </c>
      <c r="B20" s="134" t="str">
        <f>IF(E20=1,"Pogreška",IF(F20=1,"Provjera","O.K."))</f>
        <v>O.K.</v>
      </c>
      <c r="C20" s="116" t="s">
        <v>3024</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3025</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3026</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3027</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3028</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3029</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3030</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3031</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3032</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3033</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3034</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3035</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3036</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3037</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3038</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3039</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3040</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3041</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3042</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3043</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3044</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3045</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3046</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3047</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3048</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3049</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3050</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3051</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3052</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3053</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3054</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3055</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3056</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3057</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3058</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3059</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3060</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3061</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3062</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3063</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3064</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3065</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3066</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3067</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3068</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3069</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3070</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3071</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3072</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3073</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3074</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3075</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3076</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3077</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3078</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3079</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3080</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3081</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3082</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3083</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3084</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3085</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3086</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3087</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3088</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3089</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3090</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3091</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3092</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3093</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3094</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3095</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3096</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3097</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3098</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3099</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3100</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3101</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3102</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3103</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3104</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3105</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3106</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3107</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3108</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3109</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3110</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3111</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3112</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3113</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3114</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3115</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3116</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3117</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3118</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3119</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3120</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3121</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3122</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3123</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3124</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3125</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3126</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3127</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3128</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3129</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3130</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3131</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3132</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3133</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3134</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3135</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3136</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3137</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3138</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3139</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3140</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3141</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3142</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3143</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3144</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3145</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3146</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3147</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3148</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3149</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3150</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3151</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3152</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3153</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3154</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3155</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3156</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3157</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3158</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3159</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3160</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3161</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3162</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3163</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3164</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3165</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3166</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3167</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3168</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3169</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3170</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3171</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3172</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3173</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3174</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3175</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3176</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3177</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3178</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3179</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3180</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3181</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3182</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3183</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3184</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3185</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3186</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3187</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3188</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3189</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3190</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3191</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3192</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3193</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3194</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3195</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3196</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3197</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3198</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3199</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3200</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3201</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3202</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3203</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3204</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3205</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3206</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3207</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3208</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3209</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3210</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3211</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3212</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3213</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3214</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3215</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3216</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3217</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3218</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3219</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3220</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3221</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3222</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3223</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3224</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3225</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3226</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3227</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3228</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3229</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3230</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3231</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3232</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3233</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3234</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3235</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3236</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3237</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3238</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3239</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3240</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3241</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3242</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3243</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3244</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3245</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3246</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3247</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3248</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3249</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3250</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3251</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3252</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3253</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3254</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3255</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3256</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3257</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3258</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3259</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3260</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3261</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3262</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3263</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3264</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3265</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3266</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3267</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3268</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3269</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3270</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3271</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3272</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3273</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3274</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3275</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3276</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3277</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3278</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3279</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3280</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3281</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3282</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3283</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3284</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3285</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3286</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3287</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3288</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3289</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3290</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3291</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3292</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3293</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3294</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3295</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3278</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3296</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3278</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3297</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3278</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3298</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1"/>
      <c r="D2" s="4"/>
      <c r="E2" s="4"/>
      <c r="F2" s="4"/>
      <c r="G2" s="4"/>
      <c r="H2" s="4"/>
      <c r="I2" s="4"/>
      <c r="J2" s="4"/>
      <c r="K2" s="4"/>
      <c r="L2" s="4"/>
      <c r="M2" s="4"/>
      <c r="N2" s="4"/>
      <c r="O2" s="4"/>
      <c r="P2" s="4"/>
      <c r="Q2" s="4"/>
    </row>
    <row r="3" spans="1:17" ht="18.75" customHeight="1" x14ac:dyDescent="0.2">
      <c r="A3" s="304" t="s">
        <v>3301</v>
      </c>
      <c r="B3" s="380" t="s">
        <v>3302</v>
      </c>
      <c r="C3" s="371"/>
      <c r="D3" s="4"/>
      <c r="E3" s="4"/>
      <c r="F3" s="4"/>
      <c r="G3" s="4"/>
      <c r="H3" s="4"/>
      <c r="I3" s="4"/>
      <c r="J3" s="4"/>
      <c r="K3" s="4"/>
      <c r="L3" s="4"/>
      <c r="M3" s="4"/>
      <c r="N3" s="4"/>
      <c r="O3" s="4"/>
      <c r="P3" s="4"/>
      <c r="Q3" s="4"/>
    </row>
    <row r="4" spans="1:17" ht="37.5" hidden="1" customHeight="1" x14ac:dyDescent="0.2">
      <c r="A4" s="305" t="s">
        <v>3303</v>
      </c>
      <c r="B4" s="370" t="s">
        <v>3304</v>
      </c>
      <c r="C4" s="371"/>
      <c r="D4" s="4"/>
      <c r="E4" s="4"/>
      <c r="F4" s="4"/>
      <c r="G4" s="4"/>
      <c r="H4" s="4"/>
      <c r="I4" s="4"/>
      <c r="J4" s="4"/>
      <c r="K4" s="4"/>
      <c r="L4" s="4"/>
      <c r="M4" s="4"/>
      <c r="N4" s="4"/>
      <c r="O4" s="4"/>
      <c r="P4" s="4"/>
      <c r="Q4" s="4"/>
    </row>
    <row r="5" spans="1:17" ht="48" hidden="1" customHeight="1" x14ac:dyDescent="0.2">
      <c r="A5" s="305" t="s">
        <v>3303</v>
      </c>
      <c r="B5" s="370" t="s">
        <v>3305</v>
      </c>
      <c r="C5" s="371"/>
      <c r="D5" s="4"/>
      <c r="E5" s="4"/>
      <c r="F5" s="4"/>
      <c r="G5" s="4"/>
      <c r="H5" s="4"/>
      <c r="I5" s="4"/>
      <c r="J5" s="4"/>
      <c r="K5" s="4"/>
      <c r="L5" s="4"/>
      <c r="M5" s="4"/>
      <c r="N5" s="4"/>
      <c r="O5" s="4"/>
      <c r="P5" s="4"/>
      <c r="Q5" s="4"/>
    </row>
    <row r="6" spans="1:17" ht="59.25" hidden="1" customHeight="1" x14ac:dyDescent="0.2">
      <c r="A6" s="305" t="s">
        <v>3303</v>
      </c>
      <c r="B6" s="370" t="s">
        <v>3306</v>
      </c>
      <c r="C6" s="371"/>
      <c r="D6" s="4"/>
      <c r="E6" s="4"/>
      <c r="F6" s="4"/>
      <c r="G6" s="4"/>
      <c r="H6" s="4"/>
      <c r="I6" s="4"/>
      <c r="J6" s="4"/>
      <c r="K6" s="4"/>
      <c r="L6" s="4"/>
      <c r="M6" s="4"/>
      <c r="N6" s="4"/>
      <c r="O6" s="4"/>
      <c r="P6" s="4"/>
      <c r="Q6" s="4"/>
    </row>
    <row r="7" spans="1:17" ht="48" hidden="1" customHeight="1" x14ac:dyDescent="0.2">
      <c r="A7" s="305" t="s">
        <v>3307</v>
      </c>
      <c r="B7" s="370" t="s">
        <v>3308</v>
      </c>
      <c r="C7" s="371"/>
      <c r="D7" s="4"/>
      <c r="E7" s="4"/>
      <c r="F7" s="4"/>
      <c r="G7" s="4"/>
      <c r="H7" s="4"/>
      <c r="I7" s="4"/>
      <c r="J7" s="4"/>
      <c r="K7" s="4"/>
      <c r="L7" s="4"/>
      <c r="M7" s="4"/>
      <c r="N7" s="4"/>
      <c r="O7" s="4"/>
      <c r="P7" s="4"/>
      <c r="Q7" s="4"/>
    </row>
    <row r="8" spans="1:17" ht="41.25" hidden="1" customHeight="1" x14ac:dyDescent="0.2">
      <c r="A8" s="305" t="s">
        <v>3309</v>
      </c>
      <c r="B8" s="370" t="s">
        <v>3310</v>
      </c>
      <c r="C8" s="371"/>
      <c r="D8" s="4"/>
      <c r="E8" s="4"/>
      <c r="F8" s="4"/>
      <c r="G8" s="4"/>
      <c r="H8" s="4"/>
      <c r="I8" s="4"/>
      <c r="J8" s="4"/>
      <c r="K8" s="4"/>
      <c r="L8" s="4"/>
      <c r="M8" s="4"/>
      <c r="N8" s="4"/>
      <c r="O8" s="4"/>
      <c r="P8" s="4"/>
      <c r="Q8" s="4"/>
    </row>
    <row r="9" spans="1:17" ht="59.25" hidden="1" customHeight="1" x14ac:dyDescent="0.2">
      <c r="A9" s="305" t="s">
        <v>3311</v>
      </c>
      <c r="B9" s="370" t="s">
        <v>3312</v>
      </c>
      <c r="C9" s="371"/>
      <c r="D9" s="4"/>
      <c r="E9" s="4"/>
      <c r="F9" s="4"/>
      <c r="G9" s="4"/>
      <c r="H9" s="4"/>
      <c r="I9" s="4"/>
      <c r="J9" s="4"/>
      <c r="K9" s="4"/>
      <c r="L9" s="4"/>
      <c r="M9" s="4"/>
      <c r="N9" s="4"/>
      <c r="O9" s="4"/>
      <c r="P9" s="4"/>
      <c r="Q9" s="4"/>
    </row>
    <row r="10" spans="1:17" ht="61.5" hidden="1" customHeight="1" x14ac:dyDescent="0.2">
      <c r="A10" s="305" t="s">
        <v>3311</v>
      </c>
      <c r="B10" s="370" t="s">
        <v>3313</v>
      </c>
      <c r="C10" s="371"/>
      <c r="D10" s="4"/>
      <c r="E10" s="4"/>
      <c r="F10" s="4"/>
      <c r="G10" s="4"/>
      <c r="H10" s="4"/>
      <c r="I10" s="4"/>
      <c r="J10" s="4"/>
      <c r="K10" s="4"/>
      <c r="L10" s="4"/>
      <c r="M10" s="4"/>
      <c r="N10" s="4"/>
      <c r="O10" s="4"/>
      <c r="P10" s="4"/>
      <c r="Q10" s="4"/>
    </row>
    <row r="11" spans="1:17" ht="43.5" hidden="1" customHeight="1" x14ac:dyDescent="0.2">
      <c r="A11" s="305" t="s">
        <v>3311</v>
      </c>
      <c r="B11" s="370" t="s">
        <v>3314</v>
      </c>
      <c r="C11" s="371"/>
      <c r="D11" s="4"/>
      <c r="E11" s="4"/>
      <c r="F11" s="4"/>
      <c r="G11" s="4"/>
      <c r="H11" s="4"/>
      <c r="I11" s="4"/>
      <c r="J11" s="4"/>
      <c r="K11" s="4"/>
      <c r="L11" s="4"/>
      <c r="M11" s="4"/>
      <c r="N11" s="4"/>
      <c r="O11" s="4"/>
      <c r="P11" s="4"/>
      <c r="Q11" s="4"/>
    </row>
    <row r="12" spans="1:17" ht="27.75" hidden="1" customHeight="1" x14ac:dyDescent="0.2">
      <c r="A12" s="305" t="s">
        <v>3315</v>
      </c>
      <c r="B12" s="370" t="s">
        <v>3316</v>
      </c>
      <c r="C12" s="371"/>
      <c r="D12" s="4"/>
      <c r="E12" s="4"/>
      <c r="F12" s="4"/>
      <c r="G12" s="4"/>
      <c r="H12" s="4"/>
      <c r="I12" s="4"/>
      <c r="J12" s="4"/>
      <c r="K12" s="4"/>
      <c r="L12" s="4"/>
      <c r="M12" s="4"/>
      <c r="N12" s="4"/>
      <c r="O12" s="4"/>
      <c r="P12" s="4"/>
      <c r="Q12" s="4"/>
    </row>
    <row r="13" spans="1:17" ht="27.75" hidden="1" customHeight="1" x14ac:dyDescent="0.2">
      <c r="A13" s="305" t="s">
        <v>3317</v>
      </c>
      <c r="B13" s="370" t="s">
        <v>3318</v>
      </c>
      <c r="C13" s="371"/>
      <c r="D13" s="4"/>
      <c r="E13" s="4"/>
      <c r="F13" s="4"/>
      <c r="G13" s="4"/>
      <c r="H13" s="4"/>
      <c r="I13" s="4"/>
      <c r="J13" s="4"/>
      <c r="K13" s="4"/>
      <c r="L13" s="4"/>
      <c r="M13" s="4"/>
      <c r="N13" s="4"/>
      <c r="O13" s="4"/>
      <c r="P13" s="4"/>
      <c r="Q13" s="4"/>
    </row>
    <row r="14" spans="1:17" ht="45.75" hidden="1" customHeight="1" x14ac:dyDescent="0.2">
      <c r="A14" s="305" t="s">
        <v>3319</v>
      </c>
      <c r="B14" s="370" t="s">
        <v>3320</v>
      </c>
      <c r="C14" s="371"/>
      <c r="D14" s="4"/>
      <c r="E14" s="4"/>
      <c r="F14" s="4"/>
      <c r="G14" s="4"/>
      <c r="H14" s="4"/>
      <c r="I14" s="4"/>
      <c r="J14" s="4"/>
      <c r="K14" s="4"/>
      <c r="L14" s="4"/>
      <c r="M14" s="4"/>
      <c r="N14" s="4"/>
      <c r="O14" s="4"/>
      <c r="P14" s="4"/>
      <c r="Q14" s="4"/>
    </row>
    <row r="15" spans="1:17" ht="45.75" hidden="1" customHeight="1" x14ac:dyDescent="0.2">
      <c r="A15" s="305" t="s">
        <v>3321</v>
      </c>
      <c r="B15" s="370" t="s">
        <v>3322</v>
      </c>
      <c r="C15" s="371"/>
      <c r="D15" s="4"/>
      <c r="E15" s="4"/>
      <c r="F15" s="4"/>
      <c r="G15" s="4"/>
      <c r="H15" s="4"/>
      <c r="I15" s="4"/>
      <c r="J15" s="4"/>
      <c r="K15" s="4"/>
      <c r="L15" s="4"/>
      <c r="M15" s="4"/>
      <c r="N15" s="4"/>
      <c r="O15" s="4"/>
      <c r="P15" s="4"/>
      <c r="Q15" s="4"/>
    </row>
    <row r="16" spans="1:17" ht="51" hidden="1" customHeight="1" x14ac:dyDescent="0.2">
      <c r="A16" s="305" t="s">
        <v>3323</v>
      </c>
      <c r="B16" s="370" t="s">
        <v>3324</v>
      </c>
      <c r="C16" s="371"/>
      <c r="D16" s="4"/>
      <c r="E16" s="4"/>
      <c r="F16" s="4"/>
      <c r="G16" s="4"/>
      <c r="H16" s="4"/>
      <c r="I16" s="4"/>
      <c r="J16" s="4"/>
      <c r="K16" s="4"/>
      <c r="L16" s="4"/>
      <c r="M16" s="4"/>
      <c r="N16" s="4"/>
      <c r="O16" s="4"/>
      <c r="P16" s="4"/>
      <c r="Q16" s="4"/>
    </row>
    <row r="17" spans="1:17" ht="27.75" hidden="1" customHeight="1" x14ac:dyDescent="0.2">
      <c r="A17" s="305" t="s">
        <v>3325</v>
      </c>
      <c r="B17" s="370" t="s">
        <v>3326</v>
      </c>
      <c r="C17" s="371"/>
      <c r="D17" s="4"/>
      <c r="E17" s="4"/>
      <c r="F17" s="4"/>
      <c r="G17" s="4"/>
      <c r="H17" s="4"/>
      <c r="I17" s="4"/>
      <c r="J17" s="4"/>
      <c r="K17" s="4"/>
      <c r="L17" s="4"/>
      <c r="M17" s="4"/>
      <c r="N17" s="4"/>
      <c r="O17" s="4"/>
      <c r="P17" s="4"/>
      <c r="Q17" s="4"/>
    </row>
    <row r="18" spans="1:17" ht="27.75" hidden="1" customHeight="1" x14ac:dyDescent="0.2">
      <c r="A18" s="305" t="s">
        <v>3327</v>
      </c>
      <c r="B18" s="370" t="s">
        <v>3328</v>
      </c>
      <c r="C18" s="371"/>
      <c r="D18" s="4"/>
      <c r="E18" s="4"/>
      <c r="F18" s="4"/>
      <c r="G18" s="4"/>
      <c r="H18" s="4"/>
      <c r="I18" s="4"/>
      <c r="J18" s="4"/>
      <c r="K18" s="4"/>
      <c r="L18" s="4"/>
      <c r="M18" s="4"/>
      <c r="N18" s="4"/>
      <c r="O18" s="4"/>
      <c r="P18" s="4"/>
      <c r="Q18" s="4"/>
    </row>
    <row r="19" spans="1:17" ht="45" hidden="1" customHeight="1" x14ac:dyDescent="0.2">
      <c r="A19" s="305" t="s">
        <v>3327</v>
      </c>
      <c r="B19" s="370" t="s">
        <v>3329</v>
      </c>
      <c r="C19" s="371"/>
      <c r="D19" s="4"/>
      <c r="E19" s="4"/>
      <c r="F19" s="4"/>
      <c r="G19" s="4"/>
      <c r="H19" s="4"/>
      <c r="I19" s="4"/>
      <c r="J19" s="4"/>
      <c r="K19" s="4"/>
      <c r="L19" s="4"/>
      <c r="M19" s="4"/>
      <c r="N19" s="4"/>
      <c r="O19" s="4"/>
      <c r="P19" s="4"/>
      <c r="Q19" s="4"/>
    </row>
    <row r="20" spans="1:17" ht="45" hidden="1" customHeight="1" x14ac:dyDescent="0.2">
      <c r="A20" s="305" t="s">
        <v>3330</v>
      </c>
      <c r="B20" s="370" t="s">
        <v>3331</v>
      </c>
      <c r="C20" s="371"/>
      <c r="D20" s="4"/>
      <c r="E20" s="4"/>
      <c r="F20" s="4"/>
      <c r="G20" s="4"/>
      <c r="H20" s="4"/>
      <c r="I20" s="4"/>
      <c r="J20" s="4"/>
      <c r="K20" s="4"/>
      <c r="L20" s="4"/>
      <c r="M20" s="4"/>
      <c r="N20" s="4"/>
      <c r="O20" s="4"/>
      <c r="P20" s="4"/>
      <c r="Q20" s="4"/>
    </row>
    <row r="21" spans="1:17" ht="30" hidden="1" customHeight="1" x14ac:dyDescent="0.2">
      <c r="A21" s="305" t="s">
        <v>3332</v>
      </c>
      <c r="B21" s="370" t="s">
        <v>3333</v>
      </c>
      <c r="C21" s="371"/>
      <c r="D21" s="4"/>
      <c r="E21" s="4"/>
      <c r="F21" s="4"/>
      <c r="G21" s="4"/>
      <c r="H21" s="4"/>
      <c r="I21" s="4"/>
      <c r="J21" s="4"/>
      <c r="K21" s="4"/>
      <c r="L21" s="4"/>
      <c r="M21" s="4"/>
      <c r="N21" s="4"/>
      <c r="O21" s="4"/>
      <c r="P21" s="4"/>
      <c r="Q21" s="4"/>
    </row>
    <row r="22" spans="1:17" ht="30" hidden="1" customHeight="1" x14ac:dyDescent="0.2">
      <c r="A22" s="305" t="s">
        <v>3334</v>
      </c>
      <c r="B22" s="370" t="s">
        <v>3335</v>
      </c>
      <c r="C22" s="371"/>
      <c r="D22" s="4"/>
      <c r="E22" s="4"/>
      <c r="F22" s="4"/>
      <c r="G22" s="4"/>
      <c r="H22" s="4"/>
      <c r="I22" s="4"/>
      <c r="J22" s="4"/>
      <c r="K22" s="4"/>
      <c r="L22" s="4"/>
      <c r="M22" s="4"/>
      <c r="N22" s="4"/>
      <c r="O22" s="4"/>
      <c r="P22" s="4"/>
      <c r="Q22" s="4"/>
    </row>
    <row r="23" spans="1:17" ht="30" hidden="1" customHeight="1" x14ac:dyDescent="0.2">
      <c r="A23" s="305" t="s">
        <v>3336</v>
      </c>
      <c r="B23" s="370" t="s">
        <v>3337</v>
      </c>
      <c r="C23" s="371"/>
      <c r="D23" s="4"/>
      <c r="E23" s="4"/>
      <c r="F23" s="4"/>
      <c r="G23" s="4"/>
      <c r="H23" s="4"/>
      <c r="I23" s="4"/>
      <c r="J23" s="4"/>
      <c r="K23" s="4"/>
      <c r="L23" s="4"/>
      <c r="M23" s="4"/>
      <c r="N23" s="4"/>
      <c r="O23" s="4"/>
      <c r="P23" s="4"/>
      <c r="Q23" s="4"/>
    </row>
    <row r="24" spans="1:17" ht="30" hidden="1" customHeight="1" x14ac:dyDescent="0.2">
      <c r="A24" s="305" t="s">
        <v>3338</v>
      </c>
      <c r="B24" s="370" t="s">
        <v>3339</v>
      </c>
      <c r="C24" s="371"/>
      <c r="D24" s="4"/>
      <c r="E24" s="4"/>
      <c r="F24" s="4"/>
      <c r="G24" s="4"/>
      <c r="H24" s="4"/>
      <c r="I24" s="4"/>
      <c r="J24" s="4"/>
      <c r="K24" s="4"/>
      <c r="L24" s="4"/>
      <c r="M24" s="4"/>
      <c r="N24" s="4"/>
      <c r="O24" s="4"/>
      <c r="P24" s="4"/>
      <c r="Q24" s="4"/>
    </row>
    <row r="25" spans="1:17" ht="30" hidden="1" customHeight="1" x14ac:dyDescent="0.2">
      <c r="A25" s="305" t="s">
        <v>3340</v>
      </c>
      <c r="B25" s="370" t="s">
        <v>3341</v>
      </c>
      <c r="C25" s="371"/>
      <c r="D25" s="4"/>
      <c r="E25" s="4"/>
      <c r="F25" s="4"/>
      <c r="G25" s="4"/>
      <c r="H25" s="4"/>
      <c r="I25" s="4"/>
      <c r="J25" s="4"/>
      <c r="K25" s="4"/>
      <c r="L25" s="4"/>
      <c r="M25" s="4"/>
      <c r="N25" s="4"/>
      <c r="O25" s="4"/>
      <c r="P25" s="4"/>
      <c r="Q25" s="4"/>
    </row>
    <row r="26" spans="1:17" ht="30" hidden="1" customHeight="1" x14ac:dyDescent="0.2">
      <c r="A26" s="305" t="s">
        <v>3342</v>
      </c>
      <c r="B26" s="370" t="s">
        <v>3343</v>
      </c>
      <c r="C26" s="371"/>
      <c r="D26" s="4"/>
      <c r="E26" s="4"/>
      <c r="F26" s="4"/>
      <c r="G26" s="4"/>
      <c r="H26" s="4"/>
      <c r="I26" s="4"/>
      <c r="J26" s="4"/>
      <c r="K26" s="4"/>
      <c r="L26" s="4"/>
      <c r="M26" s="4"/>
      <c r="N26" s="4"/>
      <c r="O26" s="4"/>
      <c r="P26" s="4"/>
      <c r="Q26" s="4"/>
    </row>
    <row r="27" spans="1:17" ht="70.5" hidden="1" customHeight="1" x14ac:dyDescent="0.2">
      <c r="A27" s="305" t="s">
        <v>3344</v>
      </c>
      <c r="B27" s="370" t="s">
        <v>3345</v>
      </c>
      <c r="C27" s="371"/>
      <c r="D27" s="4"/>
      <c r="E27" s="4"/>
      <c r="F27" s="4"/>
      <c r="G27" s="4"/>
      <c r="H27" s="4"/>
      <c r="I27" s="4"/>
      <c r="J27" s="4"/>
      <c r="K27" s="4"/>
      <c r="L27" s="4"/>
      <c r="M27" s="4"/>
      <c r="N27" s="4"/>
      <c r="O27" s="4"/>
      <c r="P27" s="4"/>
      <c r="Q27" s="4"/>
    </row>
    <row r="28" spans="1:17" ht="48" hidden="1" customHeight="1" x14ac:dyDescent="0.2">
      <c r="A28" s="305" t="s">
        <v>3346</v>
      </c>
      <c r="B28" s="370" t="s">
        <v>3347</v>
      </c>
      <c r="C28" s="371"/>
      <c r="D28" s="4"/>
      <c r="E28" s="4"/>
      <c r="F28" s="4"/>
      <c r="G28" s="4"/>
      <c r="H28" s="4"/>
      <c r="I28" s="4"/>
      <c r="J28" s="4"/>
      <c r="K28" s="4"/>
      <c r="L28" s="4"/>
      <c r="M28" s="4"/>
      <c r="N28" s="4"/>
      <c r="O28" s="4"/>
      <c r="P28" s="4"/>
      <c r="Q28" s="4"/>
    </row>
    <row r="29" spans="1:17" ht="100.5" hidden="1" customHeight="1" x14ac:dyDescent="0.2">
      <c r="A29" s="305" t="s">
        <v>3348</v>
      </c>
      <c r="B29" s="370" t="s">
        <v>3349</v>
      </c>
      <c r="C29" s="371"/>
      <c r="D29" s="4"/>
      <c r="E29" s="4"/>
      <c r="F29" s="4"/>
      <c r="G29" s="4"/>
      <c r="H29" s="4"/>
      <c r="I29" s="4"/>
      <c r="J29" s="4"/>
      <c r="K29" s="4"/>
      <c r="L29" s="4"/>
      <c r="M29" s="4"/>
      <c r="N29" s="4"/>
      <c r="O29" s="4"/>
      <c r="P29" s="4"/>
      <c r="Q29" s="4"/>
    </row>
    <row r="30" spans="1:17" ht="45" hidden="1" customHeight="1" x14ac:dyDescent="0.2">
      <c r="A30" s="305" t="s">
        <v>3350</v>
      </c>
      <c r="B30" s="370" t="s">
        <v>3351</v>
      </c>
      <c r="C30" s="371"/>
      <c r="D30" s="4"/>
      <c r="E30" s="4"/>
      <c r="F30" s="4"/>
      <c r="G30" s="4"/>
      <c r="H30" s="4"/>
      <c r="I30" s="4"/>
      <c r="J30" s="4"/>
      <c r="K30" s="4"/>
      <c r="L30" s="4"/>
      <c r="M30" s="4"/>
      <c r="N30" s="4"/>
      <c r="O30" s="4"/>
      <c r="P30" s="4"/>
      <c r="Q30" s="4"/>
    </row>
    <row r="31" spans="1:17" ht="45" hidden="1" customHeight="1" x14ac:dyDescent="0.2">
      <c r="A31" s="305" t="s">
        <v>3352</v>
      </c>
      <c r="B31" s="370" t="s">
        <v>3353</v>
      </c>
      <c r="C31" s="371"/>
      <c r="D31" s="4"/>
      <c r="E31" s="4"/>
      <c r="F31" s="4"/>
      <c r="G31" s="4"/>
      <c r="H31" s="4"/>
      <c r="I31" s="4"/>
      <c r="J31" s="4"/>
      <c r="K31" s="4"/>
      <c r="L31" s="4"/>
      <c r="M31" s="4"/>
      <c r="N31" s="4"/>
      <c r="O31" s="4"/>
      <c r="P31" s="4"/>
      <c r="Q31" s="4"/>
    </row>
    <row r="32" spans="1:17" ht="45" hidden="1" customHeight="1" x14ac:dyDescent="0.2">
      <c r="A32" s="305" t="s">
        <v>3354</v>
      </c>
      <c r="B32" s="370" t="s">
        <v>3355</v>
      </c>
      <c r="C32" s="371"/>
      <c r="D32" s="4"/>
      <c r="E32" s="4"/>
      <c r="F32" s="4"/>
      <c r="G32" s="4"/>
      <c r="H32" s="4"/>
      <c r="I32" s="4"/>
      <c r="J32" s="4"/>
      <c r="K32" s="4"/>
      <c r="L32" s="4"/>
      <c r="M32" s="4"/>
      <c r="N32" s="4"/>
      <c r="O32" s="4"/>
      <c r="P32" s="4"/>
      <c r="Q32" s="4"/>
    </row>
    <row r="33" spans="1:17" ht="72" hidden="1" customHeight="1" x14ac:dyDescent="0.2">
      <c r="A33" s="305" t="s">
        <v>3356</v>
      </c>
      <c r="B33" s="370" t="s">
        <v>3357</v>
      </c>
      <c r="C33" s="371"/>
      <c r="D33" s="4"/>
      <c r="E33" s="4"/>
      <c r="F33" s="4"/>
      <c r="G33" s="4"/>
      <c r="H33" s="4"/>
      <c r="I33" s="4"/>
      <c r="J33" s="4"/>
      <c r="K33" s="4"/>
      <c r="L33" s="4"/>
      <c r="M33" s="4"/>
      <c r="N33" s="4"/>
      <c r="O33" s="4"/>
      <c r="P33" s="4"/>
      <c r="Q33" s="4"/>
    </row>
    <row r="34" spans="1:17" ht="79.5" hidden="1" customHeight="1" x14ac:dyDescent="0.2">
      <c r="A34" s="305" t="s">
        <v>3358</v>
      </c>
      <c r="B34" s="370" t="s">
        <v>3359</v>
      </c>
      <c r="C34" s="371"/>
      <c r="D34" s="4"/>
      <c r="E34" s="4"/>
      <c r="F34" s="4"/>
      <c r="G34" s="4"/>
      <c r="H34" s="4"/>
      <c r="I34" s="4"/>
      <c r="J34" s="4"/>
      <c r="K34" s="4"/>
      <c r="L34" s="4"/>
      <c r="M34" s="4"/>
      <c r="N34" s="4"/>
      <c r="O34" s="4"/>
      <c r="P34" s="4"/>
      <c r="Q34" s="4"/>
    </row>
    <row r="35" spans="1:17" ht="70.5" hidden="1" customHeight="1" x14ac:dyDescent="0.2">
      <c r="A35" s="305" t="s">
        <v>3360</v>
      </c>
      <c r="B35" s="370" t="s">
        <v>3361</v>
      </c>
      <c r="C35" s="371"/>
      <c r="D35" s="4"/>
      <c r="E35" s="4"/>
      <c r="F35" s="4"/>
      <c r="G35" s="4"/>
      <c r="H35" s="4"/>
      <c r="I35" s="4"/>
      <c r="J35" s="4"/>
      <c r="K35" s="4"/>
      <c r="L35" s="4"/>
      <c r="M35" s="4"/>
      <c r="N35" s="4"/>
      <c r="O35" s="4"/>
      <c r="P35" s="4"/>
      <c r="Q35" s="4"/>
    </row>
    <row r="36" spans="1:17" ht="45.75" hidden="1" customHeight="1" x14ac:dyDescent="0.2">
      <c r="A36" s="305" t="s">
        <v>3362</v>
      </c>
      <c r="B36" s="370" t="s">
        <v>3363</v>
      </c>
      <c r="C36" s="371"/>
      <c r="D36" s="4"/>
      <c r="E36" s="4"/>
      <c r="F36" s="4"/>
      <c r="G36" s="4"/>
      <c r="H36" s="4"/>
      <c r="I36" s="4"/>
      <c r="J36" s="4"/>
      <c r="K36" s="4"/>
      <c r="L36" s="4"/>
      <c r="M36" s="4"/>
      <c r="N36" s="4"/>
      <c r="O36" s="4"/>
      <c r="P36" s="4"/>
      <c r="Q36" s="4"/>
    </row>
    <row r="37" spans="1:17" ht="54.75" hidden="1" customHeight="1" x14ac:dyDescent="0.2">
      <c r="A37" s="305" t="s">
        <v>3364</v>
      </c>
      <c r="B37" s="370" t="s">
        <v>3365</v>
      </c>
      <c r="C37" s="371"/>
      <c r="D37" s="4"/>
      <c r="E37" s="4"/>
      <c r="F37" s="4"/>
      <c r="G37" s="4"/>
      <c r="H37" s="4"/>
      <c r="I37" s="4"/>
      <c r="J37" s="4"/>
      <c r="K37" s="4"/>
      <c r="L37" s="4"/>
      <c r="M37" s="4"/>
      <c r="N37" s="4"/>
      <c r="O37" s="4"/>
      <c r="P37" s="4"/>
      <c r="Q37" s="4"/>
    </row>
    <row r="38" spans="1:17" ht="37.5" hidden="1" customHeight="1" x14ac:dyDescent="0.2">
      <c r="A38" s="305" t="s">
        <v>3366</v>
      </c>
      <c r="B38" s="370" t="s">
        <v>3367</v>
      </c>
      <c r="C38" s="371"/>
      <c r="D38" s="4"/>
      <c r="E38" s="4"/>
      <c r="F38" s="4"/>
      <c r="G38" s="4"/>
      <c r="H38" s="4"/>
      <c r="I38" s="4"/>
      <c r="J38" s="4"/>
      <c r="K38" s="4"/>
      <c r="L38" s="4"/>
      <c r="M38" s="4"/>
      <c r="N38" s="4"/>
      <c r="O38" s="4"/>
      <c r="P38" s="4"/>
      <c r="Q38" s="4"/>
    </row>
    <row r="39" spans="1:17" ht="61.5" hidden="1" customHeight="1" x14ac:dyDescent="0.2">
      <c r="A39" s="305" t="s">
        <v>3368</v>
      </c>
      <c r="B39" s="370" t="s">
        <v>3369</v>
      </c>
      <c r="C39" s="371"/>
      <c r="D39" s="4"/>
      <c r="E39" s="4"/>
      <c r="F39" s="4"/>
      <c r="G39" s="4"/>
      <c r="H39" s="4"/>
      <c r="I39" s="4"/>
      <c r="J39" s="4"/>
      <c r="K39" s="4"/>
      <c r="L39" s="4"/>
      <c r="M39" s="4"/>
      <c r="N39" s="4"/>
      <c r="O39" s="4"/>
      <c r="P39" s="4"/>
      <c r="Q39" s="4"/>
    </row>
    <row r="40" spans="1:17" ht="53.25" hidden="1" customHeight="1" x14ac:dyDescent="0.2">
      <c r="A40" s="305" t="s">
        <v>3370</v>
      </c>
      <c r="B40" s="370" t="s">
        <v>3371</v>
      </c>
      <c r="C40" s="371"/>
      <c r="D40" s="4"/>
      <c r="E40" s="4"/>
      <c r="F40" s="4"/>
      <c r="G40" s="4"/>
      <c r="H40" s="4"/>
      <c r="I40" s="4"/>
      <c r="J40" s="4"/>
      <c r="K40" s="4"/>
      <c r="L40" s="4"/>
      <c r="M40" s="4"/>
      <c r="N40" s="4"/>
      <c r="O40" s="4"/>
      <c r="P40" s="4"/>
      <c r="Q40" s="4"/>
    </row>
    <row r="41" spans="1:17" ht="73.5" hidden="1" customHeight="1" x14ac:dyDescent="0.2">
      <c r="A41" s="305" t="s">
        <v>3372</v>
      </c>
      <c r="B41" s="370" t="s">
        <v>3373</v>
      </c>
      <c r="C41" s="371"/>
      <c r="D41" s="4"/>
      <c r="E41" s="4"/>
      <c r="F41" s="4"/>
      <c r="G41" s="4"/>
      <c r="H41" s="4"/>
      <c r="I41" s="4"/>
      <c r="J41" s="4"/>
      <c r="K41" s="4"/>
      <c r="L41" s="4"/>
      <c r="M41" s="4"/>
      <c r="N41" s="4"/>
      <c r="O41" s="4"/>
      <c r="P41" s="4"/>
      <c r="Q41" s="4"/>
    </row>
    <row r="42" spans="1:17" ht="57.75" hidden="1" customHeight="1" x14ac:dyDescent="0.2">
      <c r="A42" s="305" t="s">
        <v>3374</v>
      </c>
      <c r="B42" s="370" t="s">
        <v>3375</v>
      </c>
      <c r="C42" s="371"/>
      <c r="D42" s="4"/>
      <c r="E42" s="4"/>
      <c r="F42" s="4"/>
      <c r="G42" s="4"/>
      <c r="H42" s="4"/>
      <c r="I42" s="4"/>
      <c r="J42" s="4"/>
      <c r="K42" s="4"/>
      <c r="L42" s="4"/>
      <c r="M42" s="4"/>
      <c r="N42" s="4"/>
      <c r="O42" s="4"/>
      <c r="P42" s="4"/>
      <c r="Q42" s="4"/>
    </row>
    <row r="43" spans="1:17" ht="84" hidden="1" customHeight="1" x14ac:dyDescent="0.2">
      <c r="A43" s="305" t="s">
        <v>3376</v>
      </c>
      <c r="B43" s="370" t="s">
        <v>3377</v>
      </c>
      <c r="C43" s="371"/>
      <c r="D43" s="4"/>
      <c r="E43" s="4"/>
      <c r="F43" s="4"/>
      <c r="G43" s="4"/>
      <c r="H43" s="4"/>
      <c r="I43" s="4"/>
      <c r="J43" s="4"/>
      <c r="K43" s="4"/>
      <c r="L43" s="4"/>
      <c r="M43" s="4"/>
      <c r="N43" s="4"/>
      <c r="O43" s="4"/>
      <c r="P43" s="4"/>
      <c r="Q43" s="4"/>
    </row>
    <row r="44" spans="1:17" ht="48" hidden="1" customHeight="1" x14ac:dyDescent="0.2">
      <c r="A44" s="305" t="s">
        <v>3378</v>
      </c>
      <c r="B44" s="370" t="s">
        <v>3379</v>
      </c>
      <c r="C44" s="371"/>
      <c r="D44" s="4"/>
      <c r="E44" s="4"/>
      <c r="F44" s="4"/>
      <c r="G44" s="4"/>
      <c r="H44" s="4"/>
      <c r="I44" s="4"/>
      <c r="J44" s="4"/>
      <c r="K44" s="4"/>
      <c r="L44" s="4"/>
      <c r="M44" s="4"/>
      <c r="N44" s="4"/>
      <c r="O44" s="4"/>
      <c r="P44" s="4"/>
      <c r="Q44" s="4"/>
    </row>
    <row r="45" spans="1:17" ht="57" hidden="1" customHeight="1" x14ac:dyDescent="0.2">
      <c r="A45" s="305" t="s">
        <v>3380</v>
      </c>
      <c r="B45" s="370" t="s">
        <v>3381</v>
      </c>
      <c r="C45" s="371"/>
      <c r="D45" s="4"/>
      <c r="E45" s="4"/>
      <c r="F45" s="4"/>
      <c r="G45" s="4"/>
      <c r="H45" s="4"/>
      <c r="I45" s="4"/>
      <c r="J45" s="4"/>
      <c r="K45" s="4"/>
      <c r="L45" s="4"/>
      <c r="M45" s="4"/>
      <c r="N45" s="4"/>
      <c r="O45" s="4"/>
      <c r="P45" s="4"/>
      <c r="Q45" s="4"/>
    </row>
    <row r="46" spans="1:17" ht="73.5" hidden="1" customHeight="1" x14ac:dyDescent="0.2">
      <c r="A46" s="305" t="s">
        <v>3382</v>
      </c>
      <c r="B46" s="375" t="s">
        <v>3383</v>
      </c>
      <c r="C46" s="371"/>
      <c r="D46" s="41"/>
      <c r="E46" s="4"/>
      <c r="F46" s="4"/>
      <c r="G46" s="4"/>
      <c r="H46" s="4"/>
      <c r="I46" s="4"/>
      <c r="J46" s="4"/>
      <c r="K46" s="4"/>
      <c r="L46" s="4"/>
      <c r="M46" s="4"/>
      <c r="N46" s="4"/>
      <c r="O46" s="4"/>
      <c r="P46" s="4"/>
      <c r="Q46" s="4"/>
    </row>
    <row r="47" spans="1:17" ht="66" hidden="1" customHeight="1" x14ac:dyDescent="0.2">
      <c r="A47" s="46" t="s">
        <v>3384</v>
      </c>
      <c r="B47" s="376" t="s">
        <v>3385</v>
      </c>
      <c r="C47" s="376"/>
      <c r="D47" s="4"/>
      <c r="E47" s="4"/>
      <c r="F47" s="4"/>
      <c r="G47" s="4"/>
      <c r="H47" s="4"/>
      <c r="I47" s="4"/>
      <c r="J47" s="4"/>
      <c r="K47" s="4"/>
      <c r="L47" s="4"/>
      <c r="M47" s="4"/>
      <c r="N47" s="4"/>
      <c r="O47" s="4"/>
      <c r="P47" s="4"/>
      <c r="Q47" s="4"/>
    </row>
    <row r="48" spans="1:17" ht="123.75" customHeight="1" x14ac:dyDescent="0.2">
      <c r="A48" s="267" t="s">
        <v>3386</v>
      </c>
      <c r="B48" s="374" t="s">
        <v>3387</v>
      </c>
      <c r="C48" s="373"/>
      <c r="D48" s="4"/>
      <c r="E48" s="4"/>
      <c r="F48" s="4"/>
      <c r="G48" s="4"/>
      <c r="H48" s="4"/>
      <c r="I48" s="4"/>
      <c r="J48" s="4"/>
      <c r="K48" s="4"/>
      <c r="L48" s="4"/>
      <c r="M48" s="4"/>
      <c r="N48" s="4"/>
      <c r="O48" s="4"/>
      <c r="P48" s="4"/>
      <c r="Q48" s="4"/>
    </row>
    <row r="49" spans="1:17" ht="34.5" customHeight="1" x14ac:dyDescent="0.2">
      <c r="A49" s="267" t="s">
        <v>3388</v>
      </c>
      <c r="B49" s="372" t="s">
        <v>3389</v>
      </c>
      <c r="C49" s="373"/>
      <c r="D49" s="4"/>
      <c r="E49" s="4"/>
      <c r="F49" s="4"/>
      <c r="G49" s="4"/>
      <c r="H49" s="4"/>
      <c r="I49" s="4"/>
      <c r="J49" s="4"/>
      <c r="K49" s="4"/>
      <c r="L49" s="4"/>
      <c r="M49" s="4"/>
      <c r="N49" s="4"/>
      <c r="O49" s="4"/>
      <c r="P49" s="4"/>
      <c r="Q49" s="4"/>
    </row>
    <row r="50" spans="1:17" ht="34.5" customHeight="1" x14ac:dyDescent="0.2">
      <c r="A50" s="267" t="s">
        <v>3390</v>
      </c>
      <c r="B50" s="372" t="s">
        <v>3391</v>
      </c>
      <c r="C50" s="373"/>
      <c r="D50" s="4"/>
      <c r="E50" s="4"/>
      <c r="F50" s="4"/>
      <c r="G50" s="4"/>
      <c r="H50" s="4"/>
      <c r="I50" s="4"/>
      <c r="J50" s="4"/>
      <c r="K50" s="4"/>
      <c r="L50" s="4"/>
      <c r="M50" s="4"/>
      <c r="N50" s="4"/>
      <c r="O50" s="4"/>
      <c r="P50" s="4"/>
      <c r="Q50" s="4"/>
    </row>
    <row r="51" spans="1:17" ht="31.5" customHeight="1" x14ac:dyDescent="0.2">
      <c r="A51" s="306" t="s">
        <v>3392</v>
      </c>
      <c r="B51" s="370" t="s">
        <v>3393</v>
      </c>
      <c r="C51" s="371"/>
      <c r="D51" s="4"/>
      <c r="E51" s="4"/>
      <c r="F51" s="4"/>
      <c r="G51" s="4"/>
      <c r="H51" s="4"/>
      <c r="I51" s="4"/>
      <c r="J51" s="4"/>
      <c r="K51" s="4"/>
      <c r="L51" s="4"/>
      <c r="M51" s="4"/>
      <c r="N51" s="4"/>
      <c r="O51" s="4"/>
      <c r="P51" s="4"/>
      <c r="Q51" s="4"/>
    </row>
    <row r="52" spans="1:17" ht="31.5" customHeight="1" x14ac:dyDescent="0.2">
      <c r="A52" s="306" t="s">
        <v>3394</v>
      </c>
      <c r="B52" s="370" t="s">
        <v>3395</v>
      </c>
      <c r="C52" s="371"/>
      <c r="D52" s="4"/>
      <c r="E52" s="4"/>
      <c r="F52" s="4"/>
      <c r="G52" s="4"/>
      <c r="H52" s="4"/>
      <c r="I52" s="4"/>
      <c r="J52" s="4"/>
      <c r="K52" s="4"/>
      <c r="L52" s="4"/>
      <c r="M52" s="4"/>
      <c r="N52" s="4"/>
      <c r="O52" s="4"/>
      <c r="P52" s="4"/>
      <c r="Q52" s="4"/>
    </row>
    <row r="53" spans="1:17" ht="31.5" customHeight="1" x14ac:dyDescent="0.2">
      <c r="A53" s="306" t="s">
        <v>3396</v>
      </c>
      <c r="B53" s="370" t="s">
        <v>3397</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2023-07-10T07:10:28Z</cp:lastPrinted>
  <dcterms:created xsi:type="dcterms:W3CDTF">2022-04-01T05:14:30Z</dcterms:created>
  <dcterms:modified xsi:type="dcterms:W3CDTF">2023-07-10T07:12:22Z</dcterms:modified>
</cp:coreProperties>
</file>