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čunovodstvo\Desktop\"/>
    </mc:Choice>
  </mc:AlternateContent>
  <bookViews>
    <workbookView xWindow="0" yWindow="0" windowWidth="28800" windowHeight="12300"/>
  </bookViews>
  <sheets>
    <sheet name="SAŽETAK" sheetId="10" r:id="rId1"/>
    <sheet name=" Račun prihoda i rashoda" sheetId="3" r:id="rId2"/>
    <sheet name="Prihodi i rashodi po izvorima" sheetId="8" r:id="rId3"/>
    <sheet name="Rashodi prema funkcijskoj kl" sheetId="5" r:id="rId4"/>
    <sheet name="Račun financiranja" sheetId="6" r:id="rId5"/>
    <sheet name="Račun financiranja po izvorima" sheetId="9" r:id="rId6"/>
    <sheet name="POSEBNI DIO" sheetId="7" r:id="rId7"/>
    <sheet name="List2" sheetId="2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3" l="1"/>
  <c r="D10" i="3"/>
  <c r="E25" i="3"/>
  <c r="E32" i="3"/>
  <c r="D32" i="3"/>
  <c r="D25" i="3"/>
  <c r="E11" i="3"/>
  <c r="D11" i="3"/>
  <c r="E17" i="3"/>
  <c r="D17" i="3"/>
  <c r="F20" i="7"/>
  <c r="G20" i="7"/>
  <c r="H20" i="7"/>
  <c r="I20" i="7"/>
  <c r="E20" i="7"/>
  <c r="F24" i="7"/>
  <c r="G24" i="7"/>
  <c r="H24" i="7"/>
  <c r="I24" i="7"/>
  <c r="E24" i="7"/>
  <c r="I19" i="7"/>
  <c r="I18" i="7" s="1"/>
  <c r="G19" i="7"/>
  <c r="G18" i="7" s="1"/>
  <c r="F61" i="7"/>
  <c r="F60" i="7" s="1"/>
  <c r="G61" i="7"/>
  <c r="H61" i="7"/>
  <c r="I61" i="7"/>
  <c r="E61" i="7"/>
  <c r="F54" i="7"/>
  <c r="G54" i="7"/>
  <c r="H54" i="7"/>
  <c r="I54" i="7"/>
  <c r="I53" i="7" s="1"/>
  <c r="E54" i="7"/>
  <c r="F44" i="7"/>
  <c r="F43" i="7" s="1"/>
  <c r="G44" i="7"/>
  <c r="H44" i="7"/>
  <c r="I44" i="7"/>
  <c r="E44" i="7"/>
  <c r="I65" i="7"/>
  <c r="H65" i="7"/>
  <c r="G65" i="7"/>
  <c r="F65" i="7"/>
  <c r="E65" i="7"/>
  <c r="H60" i="7"/>
  <c r="E60" i="7"/>
  <c r="I58" i="7"/>
  <c r="H58" i="7"/>
  <c r="H53" i="7" s="1"/>
  <c r="G58" i="7"/>
  <c r="F58" i="7"/>
  <c r="E58" i="7"/>
  <c r="I51" i="7"/>
  <c r="I43" i="7" s="1"/>
  <c r="H51" i="7"/>
  <c r="G51" i="7"/>
  <c r="F51" i="7"/>
  <c r="E51" i="7"/>
  <c r="G43" i="7"/>
  <c r="I41" i="7"/>
  <c r="H41" i="7"/>
  <c r="G41" i="7"/>
  <c r="F41" i="7"/>
  <c r="E41" i="7"/>
  <c r="I39" i="7"/>
  <c r="I38" i="7" s="1"/>
  <c r="H39" i="7"/>
  <c r="G39" i="7"/>
  <c r="G38" i="7" s="1"/>
  <c r="F39" i="7"/>
  <c r="E39" i="7"/>
  <c r="E38" i="7" s="1"/>
  <c r="I36" i="7"/>
  <c r="H36" i="7"/>
  <c r="G36" i="7"/>
  <c r="F36" i="7"/>
  <c r="E36" i="7"/>
  <c r="I34" i="7"/>
  <c r="H34" i="7"/>
  <c r="G34" i="7"/>
  <c r="F34" i="7"/>
  <c r="E34" i="7"/>
  <c r="G29" i="7"/>
  <c r="G28" i="7" s="1"/>
  <c r="H29" i="7"/>
  <c r="I29" i="7"/>
  <c r="I28" i="7" s="1"/>
  <c r="F29" i="7"/>
  <c r="F31" i="7"/>
  <c r="F28" i="7" s="1"/>
  <c r="G31" i="7"/>
  <c r="H31" i="7"/>
  <c r="H28" i="7" s="1"/>
  <c r="I31" i="7"/>
  <c r="E29" i="7"/>
  <c r="E28" i="7" s="1"/>
  <c r="E31" i="7"/>
  <c r="F14" i="7"/>
  <c r="F13" i="7" s="1"/>
  <c r="F7" i="7" s="1"/>
  <c r="G14" i="7"/>
  <c r="G13" i="7" s="1"/>
  <c r="H14" i="7"/>
  <c r="H13" i="7" s="1"/>
  <c r="H7" i="7" s="1"/>
  <c r="I14" i="7"/>
  <c r="I13" i="7" s="1"/>
  <c r="E15" i="7"/>
  <c r="E14" i="7" s="1"/>
  <c r="E13" i="7" s="1"/>
  <c r="F10" i="7"/>
  <c r="F9" i="7" s="1"/>
  <c r="F8" i="7" s="1"/>
  <c r="G10" i="7"/>
  <c r="G9" i="7" s="1"/>
  <c r="G8" i="7" s="1"/>
  <c r="G7" i="7" s="1"/>
  <c r="H10" i="7"/>
  <c r="H9" i="7" s="1"/>
  <c r="H8" i="7" s="1"/>
  <c r="I10" i="7"/>
  <c r="I9" i="7" s="1"/>
  <c r="I8" i="7" s="1"/>
  <c r="I7" i="7" s="1"/>
  <c r="E10" i="7"/>
  <c r="E9" i="7" s="1"/>
  <c r="E8" i="7" s="1"/>
  <c r="D24" i="3" l="1"/>
  <c r="E24" i="3"/>
  <c r="E19" i="7"/>
  <c r="E18" i="7" s="1"/>
  <c r="I33" i="7"/>
  <c r="I27" i="7" s="1"/>
  <c r="I17" i="7" s="1"/>
  <c r="I6" i="7" s="1"/>
  <c r="E53" i="7"/>
  <c r="F53" i="7"/>
  <c r="I60" i="7"/>
  <c r="H19" i="7"/>
  <c r="H18" i="7" s="1"/>
  <c r="F19" i="7"/>
  <c r="F18" i="7" s="1"/>
  <c r="G60" i="7"/>
  <c r="G53" i="7"/>
  <c r="F33" i="7"/>
  <c r="F27" i="7" s="1"/>
  <c r="H33" i="7"/>
  <c r="H27" i="7" s="1"/>
  <c r="G33" i="7"/>
  <c r="G27" i="7" s="1"/>
  <c r="G17" i="7" s="1"/>
  <c r="G6" i="7" s="1"/>
  <c r="H38" i="7"/>
  <c r="E43" i="7"/>
  <c r="E27" i="7" s="1"/>
  <c r="H43" i="7"/>
  <c r="F38" i="7"/>
  <c r="E33" i="7"/>
  <c r="E7" i="7"/>
  <c r="C11" i="5"/>
  <c r="D11" i="5"/>
  <c r="E11" i="5"/>
  <c r="F11" i="5"/>
  <c r="C10" i="5"/>
  <c r="D10" i="5"/>
  <c r="E10" i="5"/>
  <c r="F10" i="5"/>
  <c r="B10" i="5"/>
  <c r="B11" i="5"/>
  <c r="D29" i="8"/>
  <c r="E29" i="8"/>
  <c r="F29" i="8"/>
  <c r="C30" i="8"/>
  <c r="D30" i="8"/>
  <c r="E30" i="8"/>
  <c r="F30" i="8"/>
  <c r="B30" i="8"/>
  <c r="C33" i="8"/>
  <c r="D33" i="8"/>
  <c r="E33" i="8"/>
  <c r="F33" i="8"/>
  <c r="B33" i="8"/>
  <c r="C35" i="8"/>
  <c r="D35" i="8"/>
  <c r="E35" i="8"/>
  <c r="F35" i="8"/>
  <c r="B35" i="8"/>
  <c r="C37" i="8"/>
  <c r="D37" i="8"/>
  <c r="E37" i="8"/>
  <c r="F37" i="8"/>
  <c r="B37" i="8"/>
  <c r="C39" i="8"/>
  <c r="D39" i="8"/>
  <c r="E39" i="8"/>
  <c r="F39" i="8"/>
  <c r="B39" i="8"/>
  <c r="D10" i="8"/>
  <c r="E10" i="8"/>
  <c r="F10" i="8"/>
  <c r="C11" i="8"/>
  <c r="D11" i="8"/>
  <c r="E11" i="8"/>
  <c r="F11" i="8"/>
  <c r="B11" i="8"/>
  <c r="C14" i="8"/>
  <c r="D14" i="8"/>
  <c r="E14" i="8"/>
  <c r="F14" i="8"/>
  <c r="B14" i="8"/>
  <c r="C16" i="8"/>
  <c r="D16" i="8"/>
  <c r="E16" i="8"/>
  <c r="F16" i="8"/>
  <c r="B16" i="8"/>
  <c r="C18" i="8"/>
  <c r="D18" i="8"/>
  <c r="E18" i="8"/>
  <c r="F18" i="8"/>
  <c r="B18" i="8"/>
  <c r="C20" i="8"/>
  <c r="B20" i="8"/>
  <c r="F20" i="8"/>
  <c r="E20" i="8"/>
  <c r="D20" i="8"/>
  <c r="H24" i="3"/>
  <c r="G24" i="3"/>
  <c r="F24" i="3"/>
  <c r="H32" i="3"/>
  <c r="G32" i="3"/>
  <c r="F32" i="3"/>
  <c r="H25" i="3"/>
  <c r="G25" i="3"/>
  <c r="F25" i="3"/>
  <c r="H10" i="3"/>
  <c r="G10" i="3"/>
  <c r="F10" i="3"/>
  <c r="H17" i="3"/>
  <c r="G17" i="3"/>
  <c r="F17" i="3"/>
  <c r="H11" i="3"/>
  <c r="G11" i="3"/>
  <c r="F11" i="3"/>
  <c r="B29" i="8" l="1"/>
  <c r="B10" i="8"/>
  <c r="C29" i="8"/>
  <c r="C10" i="8"/>
  <c r="H17" i="7"/>
  <c r="H6" i="7" s="1"/>
  <c r="F17" i="7"/>
  <c r="F6" i="7" s="1"/>
  <c r="E17" i="7"/>
  <c r="E6" i="7" s="1"/>
  <c r="F37" i="10"/>
  <c r="G37" i="10" s="1"/>
  <c r="H37" i="10" s="1"/>
  <c r="I34" i="10" s="1"/>
  <c r="I37" i="10" s="1"/>
  <c r="J34" i="10" s="1"/>
  <c r="J37" i="10" s="1"/>
  <c r="J21" i="10"/>
  <c r="I21" i="10"/>
  <c r="H21" i="10"/>
  <c r="G21" i="10"/>
  <c r="F21" i="10"/>
  <c r="J11" i="10"/>
  <c r="I11" i="10"/>
  <c r="H11" i="10"/>
  <c r="G11" i="10"/>
  <c r="F11" i="10"/>
  <c r="J8" i="10"/>
  <c r="I8" i="10"/>
  <c r="H8" i="10"/>
  <c r="G8" i="10"/>
  <c r="F8" i="10"/>
  <c r="F14" i="10" s="1"/>
  <c r="G14" i="10" l="1"/>
  <c r="I14" i="10"/>
  <c r="J14" i="10"/>
  <c r="J22" i="10" s="1"/>
  <c r="J28" i="10" s="1"/>
  <c r="J29" i="10" s="1"/>
  <c r="H14" i="10"/>
  <c r="H22" i="10" s="1"/>
  <c r="H28" i="10" s="1"/>
  <c r="H29" i="10" s="1"/>
  <c r="I22" i="10"/>
  <c r="I28" i="10" s="1"/>
  <c r="I29" i="10" s="1"/>
  <c r="F22" i="10"/>
  <c r="F28" i="10" s="1"/>
  <c r="F29" i="10" s="1"/>
  <c r="G22" i="10"/>
  <c r="G28" i="10" s="1"/>
  <c r="G29" i="10" s="1"/>
</calcChain>
</file>

<file path=xl/sharedStrings.xml><?xml version="1.0" encoding="utf-8"?>
<sst xmlns="http://schemas.openxmlformats.org/spreadsheetml/2006/main" count="268" uniqueCount="133">
  <si>
    <t>PRIHODI UKUPNO</t>
  </si>
  <si>
    <t>RASHODI UKUPNO</t>
  </si>
  <si>
    <t>NETO FINANCIRANJE</t>
  </si>
  <si>
    <t>Naziv prihoda</t>
  </si>
  <si>
    <t xml:space="preserve">A. RAČUN PRIHODA I RASHODA </t>
  </si>
  <si>
    <t>Razred</t>
  </si>
  <si>
    <t>Skupina</t>
  </si>
  <si>
    <t>Prihodi poslovanja</t>
  </si>
  <si>
    <t>Prihodi od prodaje nefinancijske imovine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</si>
  <si>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</si>
  <si>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</si>
  <si>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</si>
  <si>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</si>
  <si>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</si>
  <si>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UKUPNI RASHODI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</si>
  <si>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</si>
  <si>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</si>
  <si>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</si>
  <si>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</si>
  <si>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</si>
  <si>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</si>
  <si>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</si>
  <si>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</si>
  <si>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Izdaci za otplatu glavnice primljenih kredita i zajmova</t>
  </si>
  <si>
    <t>A) SAŽETAK RAČUNA PRIHODA I RASHODA</t>
  </si>
  <si>
    <t>B) SAŽETAK RAČUNA FINANCIRANJA</t>
  </si>
  <si>
    <t>Projekcija 
za 2025.</t>
  </si>
  <si>
    <t>Prihodi od prodaje proizvedene dugotrajne imovine</t>
  </si>
  <si>
    <t>Pomoći iz inozemstva i od subjekata unutar općeg proračuna</t>
  </si>
  <si>
    <t>Prihodi iz nadležnog proračuna i od HZZO-a temeljem ugovornih obveza</t>
  </si>
  <si>
    <t>Rashodi za nabavu proizvedene dugotrajne imovine</t>
  </si>
  <si>
    <t>Naziv</t>
  </si>
  <si>
    <t>FINANCIJSKI PLAN PRORAČUNSKOG KORISNIKA JEDINICE LOKALNE I PODRUČNE (REGIONALNE) SAMOUPRAVE 
ZA 2024. I PROJEKCIJA ZA 2025. I 2026. GODINU</t>
  </si>
  <si>
    <t>Plan za 2024.</t>
  </si>
  <si>
    <t>Projekcija 
za 2026.</t>
  </si>
  <si>
    <t>Izvršenje 2022.</t>
  </si>
  <si>
    <t>Plan 2023.</t>
  </si>
  <si>
    <t>EUR</t>
  </si>
  <si>
    <t>Izvršenje 2022.*</t>
  </si>
  <si>
    <t>* Napomena: Iznosi u stupcima Izvršenje 2022. preračunavaju se iz kuna u eure prema fiksnom tečaju konverzije (1 EUR=7,53450 kuna) i po pravilima za preračunavanje i zaokruživanje.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</si>
  <si>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</si>
  <si>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</si>
  <si>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</si>
  <si>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</si>
  <si>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</si>
  <si>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</si>
  <si>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Proračun za 2024.</t>
  </si>
  <si>
    <t>Projekcija proračuna
za 2025.</t>
  </si>
  <si>
    <t>Projekcija proračuna
za 2026.</t>
  </si>
  <si>
    <t>PRIHODI POSLOVANJA PREMA EKONOMSKOJ KLASIFIKACIJI</t>
  </si>
  <si>
    <t>RASHODI POSLOVANJA PREMA EKONOMSKOJ KLASIFIKACIJI</t>
  </si>
  <si>
    <t>PRIHODI POSLOVANJA PREMA IZVORIMA FINANCIRANJA</t>
  </si>
  <si>
    <t>RASHODI POSLOVANJA PREMA IZVORIMA FINANCIRANJA</t>
  </si>
  <si>
    <t>Brojčana oznaka i naziv</t>
  </si>
  <si>
    <t>5 Pomoći</t>
  </si>
  <si>
    <t>4 Prihodi za posebne namjene</t>
  </si>
  <si>
    <t>1 Opći prihodi i primici</t>
  </si>
  <si>
    <t xml:space="preserve">  11 Opći prihodi i primici</t>
  </si>
  <si>
    <t>3 Vlastiti prihodi</t>
  </si>
  <si>
    <t xml:space="preserve">  31 Vlastiti prihodi</t>
  </si>
  <si>
    <t>B. RAČUN FINANCIRANJA PREMA EKONOMSKOJ KLASIFIKACIJI</t>
  </si>
  <si>
    <t>B. RAČUN FINANCIRANJA PREMA IZVORIMA FINANCIRANJA</t>
  </si>
  <si>
    <t>PRIMICI UKUPNO</t>
  </si>
  <si>
    <t>8 Namjenski primici od zaduživanja</t>
  </si>
  <si>
    <t xml:space="preserve">  81 Namjenski primici od zaduživanja</t>
  </si>
  <si>
    <t>IZDACI UKUPNO</t>
  </si>
  <si>
    <t>D) VIŠEGODIŠNJI PLAN URAVNOTEŽENJA</t>
  </si>
  <si>
    <t>RAZLIKA - VIŠAK / MANJAK</t>
  </si>
  <si>
    <t>VIŠAK / MANJAK + NETO FINANCIRANJE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</si>
  <si>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</si>
  <si>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</si>
  <si>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</si>
  <si>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</si>
  <si>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VIŠAK / MANJAK IZ PRETHODNE(IH) GODINE KOJI ĆE SE RASPOREDITI / POKRITI</t>
  </si>
  <si>
    <t>VIŠAK / MANJAK TEKUĆE GODINE</t>
  </si>
  <si>
    <t>FINANCIJSKI PLAN OSNOVNE ŠKOLE MATIJE GUPCA GORNJA STUBICA 
ZA 2024. I PROJEKCIJA ZA 2025. I 2026. GODINU</t>
  </si>
  <si>
    <t>Prihodi od imovine</t>
  </si>
  <si>
    <t>Prihodi po posebnim propisima</t>
  </si>
  <si>
    <t>Prihodi od prodaje proizvoda i robe te pruženih usluga i prihodi od donacija</t>
  </si>
  <si>
    <t>Financijski rashodi</t>
  </si>
  <si>
    <t>Pomoći unutar općeg proračuna</t>
  </si>
  <si>
    <t>Naknade građanima i kućanstvima na temelju osiguranja i druge naknade</t>
  </si>
  <si>
    <t>Ostali rashodi</t>
  </si>
  <si>
    <t>Rashodi za dodatna ulaganja na nefinancijskoj imovini</t>
  </si>
  <si>
    <t>1.3. Decentralizacija</t>
  </si>
  <si>
    <t>1.1. Opći prihodi i primici</t>
  </si>
  <si>
    <t>2 Donacije</t>
  </si>
  <si>
    <t>2.1.1  Donacija PK</t>
  </si>
  <si>
    <t>3.1.1  Vlastiti prihodi PK</t>
  </si>
  <si>
    <t>4.3.1  Posebne namjene PK</t>
  </si>
  <si>
    <t>5.2.1  Ministarstvo PK</t>
  </si>
  <si>
    <t>5.3.1  Projekt EU PK</t>
  </si>
  <si>
    <t>5.4.1  JLS PK</t>
  </si>
  <si>
    <t>FINANCIJSKI PLAN OSNOVNE ŠKOLE MATIJE GUPCA GORNJA STUBICA
ZA 2024. I PROJEKCIJA ZA 2025. I 2026. GODINU</t>
  </si>
  <si>
    <t>09 Obrazovanje</t>
  </si>
  <si>
    <t>091 Predškolsko i osnovno obrazovanje</t>
  </si>
  <si>
    <t>096 Dodatne usluge u obrazovanju</t>
  </si>
  <si>
    <t>0911 Predškolsko obrazovanje</t>
  </si>
  <si>
    <t>0912 Osnovno obrazovanje</t>
  </si>
  <si>
    <t>OSNOVNO OBRAZOVANJE - ZAKONSKI STANDARD</t>
  </si>
  <si>
    <t xml:space="preserve">PROGRAM J01 1000 </t>
  </si>
  <si>
    <t>Redovni poslovi ustanova osnovnog obrazovanja</t>
  </si>
  <si>
    <t>Izvor financiranja 1.1.</t>
  </si>
  <si>
    <t>Opći prihodi i primici</t>
  </si>
  <si>
    <t>Izvor financiranja 1.3.</t>
  </si>
  <si>
    <t>Decentralizacija</t>
  </si>
  <si>
    <t>T103000</t>
  </si>
  <si>
    <t>Oprema, informat., nabava pomagala - OŠ</t>
  </si>
  <si>
    <t xml:space="preserve">PROGRAM J01 1003 </t>
  </si>
  <si>
    <t>DOPUNSKI NASTAVNI I VANNASTAVNI PROGRAM ŠKOLA I OBRAZ. INSTIT.</t>
  </si>
  <si>
    <t xml:space="preserve">Aktivnost A102001 </t>
  </si>
  <si>
    <t xml:space="preserve">Aktivnost A102000  </t>
  </si>
  <si>
    <t>Ostali rashodi OŠ</t>
  </si>
  <si>
    <t>Izvor financiranja 2.1.1.</t>
  </si>
  <si>
    <t>Donacija</t>
  </si>
  <si>
    <t>Izvor financiranja 3.1.1</t>
  </si>
  <si>
    <t>Vlastiti prihodi PK</t>
  </si>
  <si>
    <t>Izvor financiranja 4.3.1</t>
  </si>
  <si>
    <t>Posebne namjene PK</t>
  </si>
  <si>
    <t>Izvor financiranja 5.2.1</t>
  </si>
  <si>
    <t>Ministarstvo PK</t>
  </si>
  <si>
    <t>Pomoći dane unutar općeg proračuna</t>
  </si>
  <si>
    <t>Nagrade građanima i kućanstvima na temelju osiguranja i druge naknade</t>
  </si>
  <si>
    <t>Izvor financiranja 5.3.1</t>
  </si>
  <si>
    <t>Projekt EU PK</t>
  </si>
  <si>
    <t>Izvor financiranja 5.4.1</t>
  </si>
  <si>
    <t>JLS PK</t>
  </si>
  <si>
    <t>OBRAZOVANJE</t>
  </si>
  <si>
    <t>Dopunski nastavni i vannastavni program škola i obraz.institucija</t>
  </si>
  <si>
    <t>Rashodi za zaposlene (PUN Baltazari i mimo projekta)</t>
  </si>
  <si>
    <t>Materijalni rashodi (Zalogajček, Školska shema, natjecanja, Građanski odgoj, e-Tehničar,...)</t>
  </si>
  <si>
    <t>J01</t>
  </si>
  <si>
    <t>Financiranje - Ostali rashodi OŠ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</si>
</sst>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i/>
      <sz val="10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/>
    </xf>
    <xf numFmtId="0" fontId="7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7" fillId="2" borderId="3" xfId="0" applyNumberFormat="1" applyFont="1" applyFill="1" applyBorder="1" applyAlignment="1" applyProtection="1">
      <alignment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3" borderId="1" xfId="0" quotePrefix="1" applyNumberFormat="1" applyFont="1" applyFill="1" applyBorder="1" applyAlignment="1">
      <alignment horizontal="right"/>
    </xf>
    <xf numFmtId="0" fontId="15" fillId="0" borderId="5" xfId="0" applyFont="1" applyBorder="1" applyAlignment="1">
      <alignment horizontal="right" vertical="center"/>
    </xf>
    <xf numFmtId="0" fontId="9" fillId="3" borderId="1" xfId="0" applyFont="1" applyFill="1" applyBorder="1" applyAlignment="1">
      <alignment horizontal="left" vertical="center"/>
    </xf>
    <xf numFmtId="0" fontId="16" fillId="2" borderId="4" xfId="0" applyNumberFormat="1" applyFont="1" applyFill="1" applyBorder="1" applyAlignment="1" applyProtection="1">
      <alignment horizontal="left" vertical="center" wrapText="1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7" fillId="2" borderId="4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wrapText="1"/>
    </xf>
    <xf numFmtId="0" fontId="7" fillId="3" borderId="2" xfId="0" applyNumberFormat="1" applyFont="1" applyFill="1" applyBorder="1" applyAlignment="1" applyProtection="1">
      <alignment vertical="center"/>
    </xf>
    <xf numFmtId="3" fontId="6" fillId="0" borderId="3" xfId="0" applyNumberFormat="1" applyFont="1" applyFill="1" applyBorder="1" applyAlignment="1" applyProtection="1">
      <alignment horizontal="right" wrapText="1"/>
    </xf>
    <xf numFmtId="3" fontId="6" fillId="0" borderId="3" xfId="0" applyNumberFormat="1" applyFont="1" applyBorder="1" applyAlignment="1">
      <alignment horizontal="right"/>
    </xf>
    <xf numFmtId="3" fontId="9" fillId="4" borderId="1" xfId="0" quotePrefix="1" applyNumberFormat="1" applyFont="1" applyFill="1" applyBorder="1" applyAlignment="1">
      <alignment horizontal="right"/>
    </xf>
    <xf numFmtId="3" fontId="9" fillId="4" borderId="3" xfId="0" applyNumberFormat="1" applyFont="1" applyFill="1" applyBorder="1" applyAlignment="1" applyProtection="1">
      <alignment horizontal="right" wrapText="1"/>
    </xf>
    <xf numFmtId="3" fontId="9" fillId="3" borderId="1" xfId="0" quotePrefix="1" applyNumberFormat="1" applyFont="1" applyFill="1" applyBorder="1" applyAlignment="1">
      <alignment horizontal="right"/>
    </xf>
    <xf numFmtId="3" fontId="9" fillId="3" borderId="3" xfId="0" quotePrefix="1" applyNumberFormat="1" applyFont="1" applyFill="1" applyBorder="1" applyAlignment="1">
      <alignment horizontal="right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Alignment="1">
      <alignment wrapText="1"/>
    </xf>
    <xf numFmtId="0" fontId="19" fillId="0" borderId="0" xfId="0" quotePrefix="1" applyNumberFormat="1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/>
    <xf numFmtId="0" fontId="9" fillId="0" borderId="1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center" wrapText="1"/>
    </xf>
    <xf numFmtId="0" fontId="9" fillId="0" borderId="2" xfId="0" quotePrefix="1" applyNumberFormat="1" applyFont="1" applyFill="1" applyBorder="1" applyAlignment="1" applyProtection="1">
      <alignment horizontal="left"/>
    </xf>
    <xf numFmtId="0" fontId="9" fillId="2" borderId="3" xfId="0" applyNumberFormat="1" applyFont="1" applyFill="1" applyBorder="1" applyAlignment="1" applyProtection="1">
      <alignment horizontal="center" vertical="center" wrapText="1"/>
    </xf>
    <xf numFmtId="3" fontId="6" fillId="3" borderId="3" xfId="0" quotePrefix="1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 applyProtection="1">
      <alignment horizontal="center" vertical="center" wrapText="1"/>
    </xf>
    <xf numFmtId="0" fontId="7" fillId="2" borderId="3" xfId="0" quotePrefix="1" applyFont="1" applyFill="1" applyBorder="1" applyAlignment="1">
      <alignment horizontal="left" vertical="center" wrapText="1"/>
    </xf>
    <xf numFmtId="0" fontId="8" fillId="2" borderId="3" xfId="0" quotePrefix="1" applyFont="1" applyFill="1" applyBorder="1" applyAlignment="1">
      <alignment vertical="center"/>
    </xf>
    <xf numFmtId="0" fontId="8" fillId="2" borderId="3" xfId="0" quotePrefix="1" applyFont="1" applyFill="1" applyBorder="1" applyAlignment="1">
      <alignment horizontal="left"/>
    </xf>
    <xf numFmtId="0" fontId="9" fillId="2" borderId="3" xfId="0" quotePrefix="1" applyFont="1" applyFill="1" applyBorder="1" applyAlignment="1">
      <alignment horizontal="left"/>
    </xf>
    <xf numFmtId="14" fontId="16" fillId="0" borderId="3" xfId="0" applyNumberFormat="1" applyFont="1" applyFill="1" applyBorder="1" applyAlignment="1" applyProtection="1">
      <alignment horizontal="left" vertical="center" wrapText="1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3" fontId="6" fillId="2" borderId="4" xfId="0" applyNumberFormat="1" applyFont="1" applyFill="1" applyBorder="1" applyAlignment="1">
      <alignment horizontal="right"/>
    </xf>
    <xf numFmtId="3" fontId="6" fillId="2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 applyProtection="1">
      <alignment horizontal="right" vertical="center" wrapText="1"/>
    </xf>
    <xf numFmtId="3" fontId="6" fillId="0" borderId="4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3" fillId="0" borderId="0" xfId="0" applyNumberFormat="1" applyFont="1" applyFill="1" applyBorder="1" applyAlignment="1" applyProtection="1">
      <alignment wrapText="1"/>
    </xf>
    <xf numFmtId="0" fontId="14" fillId="0" borderId="0" xfId="0" applyNumberFormat="1" applyFont="1" applyFill="1" applyBorder="1" applyAlignment="1" applyProtection="1">
      <alignment wrapText="1"/>
    </xf>
    <xf numFmtId="0" fontId="9" fillId="3" borderId="1" xfId="0" quotePrefix="1" applyNumberFormat="1" applyFont="1" applyFill="1" applyBorder="1" applyAlignment="1" applyProtection="1">
      <alignment horizontal="left" vertical="center" wrapText="1"/>
    </xf>
    <xf numFmtId="0" fontId="7" fillId="3" borderId="2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wrapText="1"/>
    </xf>
    <xf numFmtId="0" fontId="9" fillId="4" borderId="1" xfId="0" applyNumberFormat="1" applyFont="1" applyFill="1" applyBorder="1" applyAlignment="1" applyProtection="1">
      <alignment horizontal="left" vertical="center" wrapText="1"/>
    </xf>
    <xf numFmtId="0" fontId="9" fillId="4" borderId="2" xfId="0" applyNumberFormat="1" applyFont="1" applyFill="1" applyBorder="1" applyAlignment="1" applyProtection="1">
      <alignment horizontal="left" vertical="center" wrapText="1"/>
    </xf>
    <xf numFmtId="0" fontId="9" fillId="4" borderId="4" xfId="0" applyNumberFormat="1" applyFont="1" applyFill="1" applyBorder="1" applyAlignment="1" applyProtection="1">
      <alignment horizontal="left" vertical="center" wrapText="1"/>
    </xf>
    <xf numFmtId="0" fontId="9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horizontal="left" vertical="center" wrapText="1"/>
    </xf>
    <xf numFmtId="0" fontId="9" fillId="3" borderId="4" xfId="0" applyNumberFormat="1" applyFont="1" applyFill="1" applyBorder="1" applyAlignment="1" applyProtection="1">
      <alignment horizontal="left" vertical="center" wrapText="1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/>
    </xf>
    <xf numFmtId="0" fontId="7" fillId="0" borderId="2" xfId="0" applyNumberFormat="1" applyFont="1" applyFill="1" applyBorder="1" applyAlignment="1" applyProtection="1">
      <alignment vertical="center"/>
    </xf>
    <xf numFmtId="0" fontId="10" fillId="0" borderId="0" xfId="0" applyNumberFormat="1" applyFont="1" applyFill="1" applyBorder="1" applyAlignment="1" applyProtection="1">
      <alignment vertical="center" wrapText="1"/>
    </xf>
    <xf numFmtId="0" fontId="7" fillId="3" borderId="2" xfId="0" applyNumberFormat="1" applyFont="1" applyFill="1" applyBorder="1" applyAlignment="1" applyProtection="1">
      <alignment vertical="center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7" fillId="0" borderId="2" xfId="0" applyNumberFormat="1" applyFont="1" applyFill="1" applyBorder="1" applyAlignment="1" applyProtection="1">
      <alignment vertical="center" wrapText="1"/>
    </xf>
    <xf numFmtId="0" fontId="9" fillId="0" borderId="1" xfId="0" quotePrefix="1" applyFont="1" applyFill="1" applyBorder="1" applyAlignment="1">
      <alignment horizontal="left" vertical="center"/>
    </xf>
    <xf numFmtId="0" fontId="9" fillId="0" borderId="1" xfId="0" quotePrefix="1" applyNumberFormat="1" applyFont="1" applyFill="1" applyBorder="1" applyAlignment="1" applyProtection="1">
      <alignment horizontal="left" vertical="center" wrapText="1"/>
    </xf>
    <xf numFmtId="0" fontId="11" fillId="0" borderId="0" xfId="0" applyFont="1" applyAlignment="1">
      <alignment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6" fillId="2" borderId="1" xfId="0" applyNumberFormat="1" applyFont="1" applyFill="1" applyBorder="1" applyAlignment="1" applyProtection="1">
      <alignment horizontal="left" vertical="center" wrapText="1"/>
    </xf>
    <xf numFmtId="0" fontId="16" fillId="2" borderId="2" xfId="0" applyNumberFormat="1" applyFont="1" applyFill="1" applyBorder="1" applyAlignment="1" applyProtection="1">
      <alignment horizontal="left" vertical="center" wrapText="1"/>
    </xf>
    <xf numFmtId="0" fontId="16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21" fillId="2" borderId="1" xfId="0" applyNumberFormat="1" applyFont="1" applyFill="1" applyBorder="1" applyAlignment="1" applyProtection="1">
      <alignment horizontal="left" vertical="center" wrapText="1"/>
    </xf>
    <xf numFmtId="0" fontId="21" fillId="2" borderId="2" xfId="0" applyNumberFormat="1" applyFont="1" applyFill="1" applyBorder="1" applyAlignment="1" applyProtection="1">
      <alignment horizontal="left" vertical="center" wrapText="1"/>
    </xf>
    <xf numFmtId="0" fontId="21" fillId="2" borderId="4" xfId="0" applyNumberFormat="1" applyFont="1" applyFill="1" applyBorder="1" applyAlignment="1" applyProtection="1">
      <alignment horizontal="left" vertical="center" wrapText="1"/>
    </xf>
    <xf numFmtId="0" fontId="21" fillId="2" borderId="4" xfId="0" applyNumberFormat="1" applyFont="1" applyFill="1" applyBorder="1" applyAlignment="1" applyProtection="1">
      <alignment horizontal="left" vertical="center" wrapText="1"/>
    </xf>
    <xf numFmtId="0" fontId="1" fillId="0" borderId="0" xfId="0" applyFont="1"/>
    <xf numFmtId="0" fontId="6" fillId="4" borderId="2" xfId="0" applyNumberFormat="1" applyFont="1" applyFill="1" applyBorder="1" applyAlignment="1" applyProtection="1">
      <alignment horizontal="center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3" fontId="6" fillId="4" borderId="4" xfId="0" applyNumberFormat="1" applyFont="1" applyFill="1" applyBorder="1" applyAlignment="1" applyProtection="1">
      <alignment horizontal="center" vertical="center" wrapText="1"/>
    </xf>
    <xf numFmtId="3" fontId="3" fillId="2" borderId="4" xfId="0" applyNumberFormat="1" applyFont="1" applyFill="1" applyBorder="1" applyAlignment="1" applyProtection="1">
      <alignment horizontal="right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workbookViewId="0">
      <selection activeCell="D4" sqref="D4"/>
    </sheetView>
  </sheetViews>
  <sheetFormatPr defaultRowHeight="15" x14ac:dyDescent="0.25"/>
  <cols>
    <col min="5" max="10" width="25.28515625" customWidth="1"/>
  </cols>
  <sheetData>
    <row r="1" spans="1:10" ht="42" customHeight="1" x14ac:dyDescent="0.25">
      <c r="A1" s="81" t="s">
        <v>75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8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0" ht="15.75" x14ac:dyDescent="0.25">
      <c r="A3" s="81" t="s">
        <v>18</v>
      </c>
      <c r="B3" s="81"/>
      <c r="C3" s="81"/>
      <c r="D3" s="81"/>
      <c r="E3" s="81"/>
      <c r="F3" s="81"/>
      <c r="G3" s="81"/>
      <c r="H3" s="81"/>
      <c r="I3" s="94"/>
      <c r="J3" s="94"/>
    </row>
    <row r="4" spans="1:10" ht="18" x14ac:dyDescent="0.25">
      <c r="A4" s="24"/>
      <c r="B4" s="24"/>
      <c r="C4" s="24"/>
      <c r="D4" s="24"/>
      <c r="E4" s="24"/>
      <c r="F4" s="24"/>
      <c r="G4" s="24"/>
      <c r="H4" s="24"/>
      <c r="I4" s="5"/>
      <c r="J4" s="5"/>
    </row>
    <row r="5" spans="1:10" ht="15.75" x14ac:dyDescent="0.25">
      <c r="A5" s="81" t="s">
        <v>24</v>
      </c>
      <c r="B5" s="82"/>
      <c r="C5" s="82"/>
      <c r="D5" s="82"/>
      <c r="E5" s="82"/>
      <c r="F5" s="82"/>
      <c r="G5" s="82"/>
      <c r="H5" s="82"/>
      <c r="I5" s="82"/>
      <c r="J5" s="82"/>
    </row>
    <row r="6" spans="1:10" ht="18" x14ac:dyDescent="0.25">
      <c r="A6" s="1"/>
      <c r="B6" s="2"/>
      <c r="C6" s="2"/>
      <c r="D6" s="2"/>
      <c r="E6" s="6"/>
      <c r="F6" s="7"/>
      <c r="G6" s="7"/>
      <c r="H6" s="7"/>
      <c r="I6" s="7"/>
      <c r="J6" s="36" t="s">
        <v>37</v>
      </c>
    </row>
    <row r="7" spans="1:10" ht="25.5" x14ac:dyDescent="0.25">
      <c r="A7" s="29"/>
      <c r="B7" s="30"/>
      <c r="C7" s="30"/>
      <c r="D7" s="31"/>
      <c r="E7" s="32"/>
      <c r="F7" s="3" t="s">
        <v>38</v>
      </c>
      <c r="G7" s="3" t="s">
        <v>36</v>
      </c>
      <c r="H7" s="3" t="s">
        <v>46</v>
      </c>
      <c r="I7" s="3" t="s">
        <v>47</v>
      </c>
      <c r="J7" s="3" t="s">
        <v>48</v>
      </c>
    </row>
    <row r="8" spans="1:10" x14ac:dyDescent="0.25">
      <c r="A8" s="86" t="s">
        <v>0</v>
      </c>
      <c r="B8" s="80"/>
      <c r="C8" s="80"/>
      <c r="D8" s="80"/>
      <c r="E8" s="95"/>
      <c r="F8" s="33">
        <f>F9+F10</f>
        <v>1426361.53</v>
      </c>
      <c r="G8" s="33">
        <f t="shared" ref="G8:J8" si="0">G9+G10</f>
        <v>1863900</v>
      </c>
      <c r="H8" s="33">
        <f t="shared" si="0"/>
        <v>1801866</v>
      </c>
      <c r="I8" s="33">
        <f t="shared" si="0"/>
        <v>1801866</v>
      </c>
      <c r="J8" s="33">
        <f t="shared" si="0"/>
        <v>1801866</v>
      </c>
    </row>
    <row r="9" spans="1:10" x14ac:dyDescent="0.25">
      <c r="A9" s="96" t="s">
        <v>40</v>
      </c>
      <c r="B9" s="97"/>
      <c r="C9" s="97"/>
      <c r="D9" s="97"/>
      <c r="E9" s="93"/>
      <c r="F9" s="34">
        <v>1426232.75</v>
      </c>
      <c r="G9" s="34">
        <v>1863900</v>
      </c>
      <c r="H9" s="34">
        <v>1801866</v>
      </c>
      <c r="I9" s="34">
        <v>1801866</v>
      </c>
      <c r="J9" s="34">
        <v>1801866</v>
      </c>
    </row>
    <row r="10" spans="1:10" x14ac:dyDescent="0.25">
      <c r="A10" s="98" t="s">
        <v>41</v>
      </c>
      <c r="B10" s="93"/>
      <c r="C10" s="93"/>
      <c r="D10" s="93"/>
      <c r="E10" s="93"/>
      <c r="F10" s="34">
        <v>128.78</v>
      </c>
      <c r="G10" s="34"/>
      <c r="H10" s="34"/>
      <c r="I10" s="34"/>
      <c r="J10" s="34"/>
    </row>
    <row r="11" spans="1:10" x14ac:dyDescent="0.25">
      <c r="A11" s="37" t="s">
        <v>1</v>
      </c>
      <c r="B11" s="46"/>
      <c r="C11" s="46"/>
      <c r="D11" s="46"/>
      <c r="E11" s="46"/>
      <c r="F11" s="33">
        <f>F12+F13</f>
        <v>1440529.14</v>
      </c>
      <c r="G11" s="33">
        <f t="shared" ref="G11:J11" si="1">G12+G13</f>
        <v>1902487</v>
      </c>
      <c r="H11" s="33">
        <f t="shared" si="1"/>
        <v>1825316</v>
      </c>
      <c r="I11" s="33">
        <f t="shared" si="1"/>
        <v>1801866</v>
      </c>
      <c r="J11" s="33">
        <f t="shared" si="1"/>
        <v>1801866</v>
      </c>
    </row>
    <row r="12" spans="1:10" x14ac:dyDescent="0.25">
      <c r="A12" s="99" t="s">
        <v>42</v>
      </c>
      <c r="B12" s="97"/>
      <c r="C12" s="97"/>
      <c r="D12" s="97"/>
      <c r="E12" s="97"/>
      <c r="F12" s="34">
        <v>1431127.9</v>
      </c>
      <c r="G12" s="34">
        <v>1781812</v>
      </c>
      <c r="H12" s="34">
        <v>1799216</v>
      </c>
      <c r="I12" s="34">
        <v>1787766</v>
      </c>
      <c r="J12" s="47">
        <v>1787766</v>
      </c>
    </row>
    <row r="13" spans="1:10" x14ac:dyDescent="0.25">
      <c r="A13" s="92" t="s">
        <v>43</v>
      </c>
      <c r="B13" s="93"/>
      <c r="C13" s="93"/>
      <c r="D13" s="93"/>
      <c r="E13" s="93"/>
      <c r="F13" s="48">
        <v>9401.24</v>
      </c>
      <c r="G13" s="48">
        <v>120675</v>
      </c>
      <c r="H13" s="48">
        <v>26100</v>
      </c>
      <c r="I13" s="48">
        <v>14100</v>
      </c>
      <c r="J13" s="47">
        <v>14100</v>
      </c>
    </row>
    <row r="14" spans="1:10" x14ac:dyDescent="0.25">
      <c r="A14" s="79" t="s">
        <v>67</v>
      </c>
      <c r="B14" s="80"/>
      <c r="C14" s="80"/>
      <c r="D14" s="80"/>
      <c r="E14" s="80"/>
      <c r="F14" s="33">
        <f>F8-F11</f>
        <v>-14167.60999999987</v>
      </c>
      <c r="G14" s="33">
        <f t="shared" ref="G14:J14" si="2">G8-G11</f>
        <v>-38587</v>
      </c>
      <c r="H14" s="33">
        <f t="shared" si="2"/>
        <v>-23450</v>
      </c>
      <c r="I14" s="33">
        <f t="shared" si="2"/>
        <v>0</v>
      </c>
      <c r="J14" s="33">
        <f t="shared" si="2"/>
        <v>0</v>
      </c>
    </row>
    <row r="15" spans="1:10" ht="18" x14ac:dyDescent="0.25">
      <c r="A15" s="24"/>
      <c r="B15" s="22"/>
      <c r="C15" s="22"/>
      <c r="D15" s="22"/>
      <c r="E15" s="22"/>
      <c r="F15" s="22"/>
      <c r="G15" s="22"/>
      <c r="H15" s="23"/>
      <c r="I15" s="23"/>
      <c r="J15" s="23"/>
    </row>
    <row r="16" spans="1:10" ht="15.75" x14ac:dyDescent="0.25">
      <c r="A16" s="81" t="s">
        <v>25</v>
      </c>
      <c r="B16" s="82"/>
      <c r="C16" s="82"/>
      <c r="D16" s="82"/>
      <c r="E16" s="82"/>
      <c r="F16" s="82"/>
      <c r="G16" s="82"/>
      <c r="H16" s="82"/>
      <c r="I16" s="82"/>
      <c r="J16" s="82"/>
    </row>
    <row r="17" spans="1:10" ht="18" x14ac:dyDescent="0.25">
      <c r="A17" s="24"/>
      <c r="B17" s="22"/>
      <c r="C17" s="22"/>
      <c r="D17" s="22"/>
      <c r="E17" s="22"/>
      <c r="F17" s="22"/>
      <c r="G17" s="22"/>
      <c r="H17" s="23"/>
      <c r="I17" s="23"/>
      <c r="J17" s="23"/>
    </row>
    <row r="18" spans="1:10" ht="25.5" x14ac:dyDescent="0.25">
      <c r="A18" s="29"/>
      <c r="B18" s="30"/>
      <c r="C18" s="30"/>
      <c r="D18" s="31"/>
      <c r="E18" s="32"/>
      <c r="F18" s="3" t="s">
        <v>38</v>
      </c>
      <c r="G18" s="3" t="s">
        <v>36</v>
      </c>
      <c r="H18" s="3" t="s">
        <v>46</v>
      </c>
      <c r="I18" s="3" t="s">
        <v>47</v>
      </c>
      <c r="J18" s="3" t="s">
        <v>48</v>
      </c>
    </row>
    <row r="19" spans="1:10" x14ac:dyDescent="0.25">
      <c r="A19" s="92" t="s">
        <v>44</v>
      </c>
      <c r="B19" s="93"/>
      <c r="C19" s="93"/>
      <c r="D19" s="93"/>
      <c r="E19" s="93"/>
      <c r="F19" s="48"/>
      <c r="G19" s="48"/>
      <c r="H19" s="48"/>
      <c r="I19" s="48"/>
      <c r="J19" s="47"/>
    </row>
    <row r="20" spans="1:10" x14ac:dyDescent="0.25">
      <c r="A20" s="92" t="s">
        <v>45</v>
      </c>
      <c r="B20" s="93"/>
      <c r="C20" s="93"/>
      <c r="D20" s="93"/>
      <c r="E20" s="93"/>
      <c r="F20" s="48"/>
      <c r="G20" s="48"/>
      <c r="H20" s="48"/>
      <c r="I20" s="48"/>
      <c r="J20" s="47"/>
    </row>
    <row r="21" spans="1:10" x14ac:dyDescent="0.25">
      <c r="A21" s="79" t="s">
        <v>2</v>
      </c>
      <c r="B21" s="80"/>
      <c r="C21" s="80"/>
      <c r="D21" s="80"/>
      <c r="E21" s="80"/>
      <c r="F21" s="33">
        <f>F19-F20</f>
        <v>0</v>
      </c>
      <c r="G21" s="33">
        <f t="shared" ref="G21:J21" si="3">G19-G20</f>
        <v>0</v>
      </c>
      <c r="H21" s="33">
        <f t="shared" si="3"/>
        <v>0</v>
      </c>
      <c r="I21" s="33">
        <f t="shared" si="3"/>
        <v>0</v>
      </c>
      <c r="J21" s="33">
        <f t="shared" si="3"/>
        <v>0</v>
      </c>
    </row>
    <row r="22" spans="1:10" x14ac:dyDescent="0.25">
      <c r="A22" s="79" t="s">
        <v>68</v>
      </c>
      <c r="B22" s="80"/>
      <c r="C22" s="80"/>
      <c r="D22" s="80"/>
      <c r="E22" s="80"/>
      <c r="F22" s="33">
        <f>F14+F21</f>
        <v>-14167.60999999987</v>
      </c>
      <c r="G22" s="33">
        <f t="shared" ref="G22:J22" si="4">G14+G21</f>
        <v>-38587</v>
      </c>
      <c r="H22" s="33">
        <f t="shared" si="4"/>
        <v>-23450</v>
      </c>
      <c r="I22" s="33">
        <f t="shared" si="4"/>
        <v>0</v>
      </c>
      <c r="J22" s="33">
        <f t="shared" si="4"/>
        <v>0</v>
      </c>
    </row>
    <row r="23" spans="1:10" ht="18" x14ac:dyDescent="0.25">
      <c r="A23" s="21"/>
      <c r="B23" s="22"/>
      <c r="C23" s="22"/>
      <c r="D23" s="22"/>
      <c r="E23" s="22"/>
      <c r="F23" s="22"/>
      <c r="G23" s="22"/>
      <c r="H23" s="23"/>
      <c r="I23" s="23"/>
      <c r="J23" s="23"/>
    </row>
    <row r="24" spans="1:10" ht="15.75" x14ac:dyDescent="0.25">
      <c r="A24" s="81" t="s">
        <v>69</v>
      </c>
      <c r="B24" s="82"/>
      <c r="C24" s="82"/>
      <c r="D24" s="82"/>
      <c r="E24" s="82"/>
      <c r="F24" s="82"/>
      <c r="G24" s="82"/>
      <c r="H24" s="82"/>
      <c r="I24" s="82"/>
      <c r="J24" s="82"/>
    </row>
    <row r="25" spans="1:10" ht="15.75" x14ac:dyDescent="0.25">
      <c r="A25" s="44"/>
      <c r="B25" s="45"/>
      <c r="C25" s="45"/>
      <c r="D25" s="45"/>
      <c r="E25" s="45"/>
      <c r="F25" s="45"/>
      <c r="G25" s="45"/>
      <c r="H25" s="45"/>
      <c r="I25" s="45"/>
      <c r="J25" s="45"/>
    </row>
    <row r="26" spans="1:10" ht="25.5" x14ac:dyDescent="0.25">
      <c r="A26" s="29"/>
      <c r="B26" s="30"/>
      <c r="C26" s="30"/>
      <c r="D26" s="31"/>
      <c r="E26" s="32"/>
      <c r="F26" s="3" t="s">
        <v>38</v>
      </c>
      <c r="G26" s="3" t="s">
        <v>36</v>
      </c>
      <c r="H26" s="3" t="s">
        <v>46</v>
      </c>
      <c r="I26" s="3" t="s">
        <v>47</v>
      </c>
      <c r="J26" s="3" t="s">
        <v>48</v>
      </c>
    </row>
    <row r="27" spans="1:10" ht="15" customHeight="1" x14ac:dyDescent="0.25">
      <c r="A27" s="83" t="s">
        <v>70</v>
      </c>
      <c r="B27" s="84"/>
      <c r="C27" s="84"/>
      <c r="D27" s="84"/>
      <c r="E27" s="85"/>
      <c r="F27" s="49">
        <v>52755</v>
      </c>
      <c r="G27" s="49">
        <v>38587</v>
      </c>
      <c r="H27" s="49">
        <v>23450</v>
      </c>
      <c r="I27" s="49">
        <v>0</v>
      </c>
      <c r="J27" s="50">
        <v>0</v>
      </c>
    </row>
    <row r="28" spans="1:10" ht="15" customHeight="1" x14ac:dyDescent="0.25">
      <c r="A28" s="79" t="s">
        <v>71</v>
      </c>
      <c r="B28" s="80"/>
      <c r="C28" s="80"/>
      <c r="D28" s="80"/>
      <c r="E28" s="80"/>
      <c r="F28" s="51">
        <f>F22+F27</f>
        <v>38587.39000000013</v>
      </c>
      <c r="G28" s="51">
        <f t="shared" ref="G28:J28" si="5">G22+G27</f>
        <v>0</v>
      </c>
      <c r="H28" s="51">
        <f t="shared" si="5"/>
        <v>0</v>
      </c>
      <c r="I28" s="51">
        <f t="shared" si="5"/>
        <v>0</v>
      </c>
      <c r="J28" s="52">
        <f t="shared" si="5"/>
        <v>0</v>
      </c>
    </row>
    <row r="29" spans="1:10" ht="45" customHeight="1" x14ac:dyDescent="0.25">
      <c r="A29" s="86" t="s">
        <v>72</v>
      </c>
      <c r="B29" s="87"/>
      <c r="C29" s="87"/>
      <c r="D29" s="87"/>
      <c r="E29" s="88"/>
      <c r="F29" s="51">
        <f>F14+F21+F27-F28</f>
        <v>0</v>
      </c>
      <c r="G29" s="51">
        <f t="shared" ref="G29:J29" si="6">G14+G21+G27-G28</f>
        <v>0</v>
      </c>
      <c r="H29" s="51">
        <f t="shared" si="6"/>
        <v>0</v>
      </c>
      <c r="I29" s="51">
        <f t="shared" si="6"/>
        <v>0</v>
      </c>
      <c r="J29" s="52">
        <f t="shared" si="6"/>
        <v>0</v>
      </c>
    </row>
    <row r="30" spans="1:10" ht="15.75" x14ac:dyDescent="0.25">
      <c r="A30" s="53"/>
      <c r="B30" s="54"/>
      <c r="C30" s="54"/>
      <c r="D30" s="54"/>
      <c r="E30" s="54"/>
      <c r="F30" s="54"/>
      <c r="G30" s="54"/>
      <c r="H30" s="54"/>
      <c r="I30" s="54"/>
      <c r="J30" s="54"/>
    </row>
    <row r="31" spans="1:10" ht="15.75" x14ac:dyDescent="0.25">
      <c r="A31" s="89" t="s">
        <v>66</v>
      </c>
      <c r="B31" s="89"/>
      <c r="C31" s="89"/>
      <c r="D31" s="89"/>
      <c r="E31" s="89"/>
      <c r="F31" s="89"/>
      <c r="G31" s="89"/>
      <c r="H31" s="89"/>
      <c r="I31" s="89"/>
      <c r="J31" s="89"/>
    </row>
    <row r="32" spans="1:10" ht="18" x14ac:dyDescent="0.25">
      <c r="A32" s="55"/>
      <c r="B32" s="56"/>
      <c r="C32" s="56"/>
      <c r="D32" s="56"/>
      <c r="E32" s="56"/>
      <c r="F32" s="56"/>
      <c r="G32" s="56"/>
      <c r="H32" s="57"/>
      <c r="I32" s="57"/>
      <c r="J32" s="57"/>
    </row>
    <row r="33" spans="1:10" ht="25.5" x14ac:dyDescent="0.25">
      <c r="A33" s="58"/>
      <c r="B33" s="59"/>
      <c r="C33" s="59"/>
      <c r="D33" s="60"/>
      <c r="E33" s="61"/>
      <c r="F33" s="62" t="s">
        <v>38</v>
      </c>
      <c r="G33" s="62" t="s">
        <v>36</v>
      </c>
      <c r="H33" s="62" t="s">
        <v>46</v>
      </c>
      <c r="I33" s="62" t="s">
        <v>47</v>
      </c>
      <c r="J33" s="62" t="s">
        <v>48</v>
      </c>
    </row>
    <row r="34" spans="1:10" x14ac:dyDescent="0.25">
      <c r="A34" s="83" t="s">
        <v>70</v>
      </c>
      <c r="B34" s="84"/>
      <c r="C34" s="84"/>
      <c r="D34" s="84"/>
      <c r="E34" s="85"/>
      <c r="F34" s="49">
        <v>52755</v>
      </c>
      <c r="G34" s="49">
        <v>38587</v>
      </c>
      <c r="H34" s="49">
        <v>23450</v>
      </c>
      <c r="I34" s="49">
        <f>H37</f>
        <v>0</v>
      </c>
      <c r="J34" s="50">
        <f>I37</f>
        <v>0</v>
      </c>
    </row>
    <row r="35" spans="1:10" ht="28.5" customHeight="1" x14ac:dyDescent="0.25">
      <c r="A35" s="83" t="s">
        <v>73</v>
      </c>
      <c r="B35" s="84"/>
      <c r="C35" s="84"/>
      <c r="D35" s="84"/>
      <c r="E35" s="85"/>
      <c r="F35" s="49">
        <v>0</v>
      </c>
      <c r="G35" s="49">
        <v>38587</v>
      </c>
      <c r="H35" s="49">
        <v>23450</v>
      </c>
      <c r="I35" s="49">
        <v>0</v>
      </c>
      <c r="J35" s="50">
        <v>0</v>
      </c>
    </row>
    <row r="36" spans="1:10" x14ac:dyDescent="0.25">
      <c r="A36" s="83" t="s">
        <v>74</v>
      </c>
      <c r="B36" s="90"/>
      <c r="C36" s="90"/>
      <c r="D36" s="90"/>
      <c r="E36" s="91"/>
      <c r="F36" s="49">
        <v>-14167.6</v>
      </c>
      <c r="G36" s="49">
        <v>0</v>
      </c>
      <c r="H36" s="49">
        <v>0</v>
      </c>
      <c r="I36" s="49">
        <v>0</v>
      </c>
      <c r="J36" s="50">
        <v>0</v>
      </c>
    </row>
    <row r="37" spans="1:10" ht="15" customHeight="1" x14ac:dyDescent="0.25">
      <c r="A37" s="79" t="s">
        <v>71</v>
      </c>
      <c r="B37" s="80"/>
      <c r="C37" s="80"/>
      <c r="D37" s="80"/>
      <c r="E37" s="80"/>
      <c r="F37" s="35">
        <f>F34-F35+F36</f>
        <v>38587.4</v>
      </c>
      <c r="G37" s="35">
        <f t="shared" ref="G37:J37" si="7">G34-G35+G36</f>
        <v>0</v>
      </c>
      <c r="H37" s="35">
        <f t="shared" si="7"/>
        <v>0</v>
      </c>
      <c r="I37" s="35">
        <f t="shared" si="7"/>
        <v>0</v>
      </c>
      <c r="J37" s="63">
        <f t="shared" si="7"/>
        <v>0</v>
      </c>
    </row>
    <row r="38" spans="1:10" ht="17.25" customHeight="1" x14ac:dyDescent="0.25"/>
    <row r="39" spans="1:10" x14ac:dyDescent="0.25">
      <c r="A39" s="77" t="s">
        <v>39</v>
      </c>
      <c r="B39" s="78"/>
      <c r="C39" s="78"/>
      <c r="D39" s="78"/>
      <c r="E39" s="78"/>
      <c r="F39" s="78"/>
      <c r="G39" s="78"/>
      <c r="H39" s="78"/>
      <c r="I39" s="78"/>
      <c r="J39" s="78"/>
    </row>
    <row r="40" spans="1:10" ht="9" customHeight="1" x14ac:dyDescent="0.25"/>
  </sheetData>
  <mergeCells count="24">
    <mergeCell ref="A20:E20"/>
    <mergeCell ref="A1:J1"/>
    <mergeCell ref="A3:J3"/>
    <mergeCell ref="A5:J5"/>
    <mergeCell ref="A8:E8"/>
    <mergeCell ref="A9:E9"/>
    <mergeCell ref="A10:E10"/>
    <mergeCell ref="A12:E12"/>
    <mergeCell ref="A13:E13"/>
    <mergeCell ref="A14:E14"/>
    <mergeCell ref="A16:J16"/>
    <mergeCell ref="A19:E19"/>
    <mergeCell ref="A39:J39"/>
    <mergeCell ref="A21:E21"/>
    <mergeCell ref="A22:E22"/>
    <mergeCell ref="A24:J24"/>
    <mergeCell ref="A27:E27"/>
    <mergeCell ref="A28:E28"/>
    <mergeCell ref="A29:E29"/>
    <mergeCell ref="A31:J31"/>
    <mergeCell ref="A34:E34"/>
    <mergeCell ref="A35:E35"/>
    <mergeCell ref="A36:E36"/>
    <mergeCell ref="A37:E37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topLeftCell="A7" workbookViewId="0">
      <selection activeCell="D19" sqref="D19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8" width="25.28515625" customWidth="1"/>
  </cols>
  <sheetData>
    <row r="1" spans="1:8" ht="42" customHeight="1" x14ac:dyDescent="0.25">
      <c r="A1" s="81" t="s">
        <v>75</v>
      </c>
      <c r="B1" s="81"/>
      <c r="C1" s="81"/>
      <c r="D1" s="81"/>
      <c r="E1" s="81"/>
      <c r="F1" s="81"/>
      <c r="G1" s="81"/>
      <c r="H1" s="81"/>
    </row>
    <row r="2" spans="1:8" ht="18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customHeight="1" x14ac:dyDescent="0.25">
      <c r="A3" s="81" t="s">
        <v>18</v>
      </c>
      <c r="B3" s="81"/>
      <c r="C3" s="81"/>
      <c r="D3" s="81"/>
      <c r="E3" s="81"/>
      <c r="F3" s="81"/>
      <c r="G3" s="81"/>
      <c r="H3" s="81"/>
    </row>
    <row r="4" spans="1:8" ht="18" x14ac:dyDescent="0.25">
      <c r="A4" s="4"/>
      <c r="B4" s="4"/>
      <c r="C4" s="4"/>
      <c r="D4" s="4"/>
      <c r="E4" s="4"/>
      <c r="F4" s="4"/>
      <c r="G4" s="5"/>
      <c r="H4" s="5"/>
    </row>
    <row r="5" spans="1:8" ht="18" customHeight="1" x14ac:dyDescent="0.25">
      <c r="A5" s="81" t="s">
        <v>4</v>
      </c>
      <c r="B5" s="81"/>
      <c r="C5" s="81"/>
      <c r="D5" s="81"/>
      <c r="E5" s="81"/>
      <c r="F5" s="81"/>
      <c r="G5" s="81"/>
      <c r="H5" s="81"/>
    </row>
    <row r="6" spans="1:8" ht="18" x14ac:dyDescent="0.25">
      <c r="A6" s="4"/>
      <c r="B6" s="4"/>
      <c r="C6" s="4"/>
      <c r="D6" s="4"/>
      <c r="E6" s="4"/>
      <c r="F6" s="4"/>
      <c r="G6" s="5"/>
      <c r="H6" s="5"/>
    </row>
    <row r="7" spans="1:8" ht="15.75" customHeight="1" x14ac:dyDescent="0.25">
      <c r="A7" s="81" t="s">
        <v>49</v>
      </c>
      <c r="B7" s="81"/>
      <c r="C7" s="81"/>
      <c r="D7" s="81"/>
      <c r="E7" s="81"/>
      <c r="F7" s="81"/>
      <c r="G7" s="81"/>
      <c r="H7" s="81"/>
    </row>
    <row r="8" spans="1:8" ht="18" x14ac:dyDescent="0.25">
      <c r="A8" s="4"/>
      <c r="B8" s="4"/>
      <c r="C8" s="4"/>
      <c r="D8" s="4"/>
      <c r="E8" s="4"/>
      <c r="F8" s="4"/>
      <c r="G8" s="5"/>
      <c r="H8" s="5"/>
    </row>
    <row r="9" spans="1:8" ht="25.5" x14ac:dyDescent="0.25">
      <c r="A9" s="20" t="s">
        <v>5</v>
      </c>
      <c r="B9" s="19" t="s">
        <v>6</v>
      </c>
      <c r="C9" s="19" t="s">
        <v>3</v>
      </c>
      <c r="D9" s="19" t="s">
        <v>35</v>
      </c>
      <c r="E9" s="20" t="s">
        <v>36</v>
      </c>
      <c r="F9" s="20" t="s">
        <v>33</v>
      </c>
      <c r="G9" s="20" t="s">
        <v>26</v>
      </c>
      <c r="H9" s="20" t="s">
        <v>34</v>
      </c>
    </row>
    <row r="10" spans="1:8" x14ac:dyDescent="0.25">
      <c r="A10" s="40"/>
      <c r="B10" s="41"/>
      <c r="C10" s="39" t="s">
        <v>0</v>
      </c>
      <c r="D10" s="74">
        <f>D11+D17</f>
        <v>1426361.5000000002</v>
      </c>
      <c r="E10" s="74">
        <f>E11+E17</f>
        <v>1863900</v>
      </c>
      <c r="F10" s="64">
        <f>F11+F17</f>
        <v>1801866</v>
      </c>
      <c r="G10" s="64">
        <f>G11+G17</f>
        <v>1801866</v>
      </c>
      <c r="H10" s="64">
        <f>H11+H17</f>
        <v>1801866</v>
      </c>
    </row>
    <row r="11" spans="1:8" ht="15.75" customHeight="1" x14ac:dyDescent="0.25">
      <c r="A11" s="11">
        <v>6</v>
      </c>
      <c r="B11" s="11"/>
      <c r="C11" s="11" t="s">
        <v>7</v>
      </c>
      <c r="D11" s="8">
        <f>D12+D13+D14+D15+D16</f>
        <v>1426232.7200000002</v>
      </c>
      <c r="E11" s="8">
        <f>E12+E13+E14+E15+E16</f>
        <v>1863900</v>
      </c>
      <c r="F11" s="9">
        <f>F12+F13+F14+F15+F16</f>
        <v>1801866</v>
      </c>
      <c r="G11" s="9">
        <f>G12+G13+G14+G15+G16</f>
        <v>1801866</v>
      </c>
      <c r="H11" s="9">
        <f>H12+H13+H14+H15+H16</f>
        <v>1801866</v>
      </c>
    </row>
    <row r="12" spans="1:8" ht="38.25" x14ac:dyDescent="0.25">
      <c r="A12" s="11"/>
      <c r="B12" s="16">
        <v>63</v>
      </c>
      <c r="C12" s="16" t="s">
        <v>28</v>
      </c>
      <c r="D12" s="8">
        <v>1244488.8600000001</v>
      </c>
      <c r="E12" s="9">
        <v>1589388</v>
      </c>
      <c r="F12" s="9">
        <v>1601990</v>
      </c>
      <c r="G12" s="9">
        <v>1601990</v>
      </c>
      <c r="H12" s="9">
        <v>1601990</v>
      </c>
    </row>
    <row r="13" spans="1:8" x14ac:dyDescent="0.25">
      <c r="A13" s="11"/>
      <c r="B13" s="16">
        <v>64</v>
      </c>
      <c r="C13" s="16" t="s">
        <v>76</v>
      </c>
      <c r="D13" s="8">
        <v>0.53</v>
      </c>
      <c r="E13" s="9">
        <v>2</v>
      </c>
      <c r="F13" s="9">
        <v>10</v>
      </c>
      <c r="G13" s="9">
        <v>10</v>
      </c>
      <c r="H13" s="9">
        <v>10</v>
      </c>
    </row>
    <row r="14" spans="1:8" ht="25.5" x14ac:dyDescent="0.25">
      <c r="A14" s="11"/>
      <c r="B14" s="16">
        <v>65</v>
      </c>
      <c r="C14" s="16" t="s">
        <v>77</v>
      </c>
      <c r="D14" s="8">
        <v>64794.97</v>
      </c>
      <c r="E14" s="9">
        <v>37898</v>
      </c>
      <c r="F14" s="9">
        <v>38000</v>
      </c>
      <c r="G14" s="9">
        <v>38000</v>
      </c>
      <c r="H14" s="9">
        <v>38000</v>
      </c>
    </row>
    <row r="15" spans="1:8" ht="38.25" x14ac:dyDescent="0.25">
      <c r="A15" s="11"/>
      <c r="B15" s="16">
        <v>66</v>
      </c>
      <c r="C15" s="16" t="s">
        <v>78</v>
      </c>
      <c r="D15" s="8">
        <v>8141.52</v>
      </c>
      <c r="E15" s="9">
        <v>6500</v>
      </c>
      <c r="F15" s="9">
        <v>6500</v>
      </c>
      <c r="G15" s="9">
        <v>6500</v>
      </c>
      <c r="H15" s="9">
        <v>6500</v>
      </c>
    </row>
    <row r="16" spans="1:8" ht="38.25" x14ac:dyDescent="0.25">
      <c r="A16" s="12"/>
      <c r="B16" s="12">
        <v>67</v>
      </c>
      <c r="C16" s="16" t="s">
        <v>29</v>
      </c>
      <c r="D16" s="8">
        <v>108806.84</v>
      </c>
      <c r="E16" s="9">
        <v>230112</v>
      </c>
      <c r="F16" s="9">
        <v>155366</v>
      </c>
      <c r="G16" s="9">
        <v>155366</v>
      </c>
      <c r="H16" s="9">
        <v>155366</v>
      </c>
    </row>
    <row r="17" spans="1:8" ht="25.5" x14ac:dyDescent="0.25">
      <c r="A17" s="14">
        <v>7</v>
      </c>
      <c r="B17" s="15"/>
      <c r="C17" s="25" t="s">
        <v>8</v>
      </c>
      <c r="D17" s="8">
        <f>D18</f>
        <v>128.78</v>
      </c>
      <c r="E17" s="8">
        <f>E18</f>
        <v>0</v>
      </c>
      <c r="F17" s="9">
        <f>F18</f>
        <v>0</v>
      </c>
      <c r="G17" s="9">
        <f>G18</f>
        <v>0</v>
      </c>
      <c r="H17" s="9">
        <f>H18</f>
        <v>0</v>
      </c>
    </row>
    <row r="18" spans="1:8" ht="38.25" x14ac:dyDescent="0.25">
      <c r="A18" s="16"/>
      <c r="B18" s="16">
        <v>72</v>
      </c>
      <c r="C18" s="26" t="s">
        <v>27</v>
      </c>
      <c r="D18" s="8">
        <v>128.78</v>
      </c>
      <c r="E18" s="9"/>
      <c r="F18" s="9"/>
      <c r="G18" s="9"/>
      <c r="H18" s="10"/>
    </row>
    <row r="21" spans="1:8" ht="15.75" x14ac:dyDescent="0.25">
      <c r="A21" s="81" t="s">
        <v>50</v>
      </c>
      <c r="B21" s="100"/>
      <c r="C21" s="100"/>
      <c r="D21" s="100"/>
      <c r="E21" s="100"/>
      <c r="F21" s="100"/>
      <c r="G21" s="100"/>
      <c r="H21" s="100"/>
    </row>
    <row r="22" spans="1:8" ht="18" x14ac:dyDescent="0.25">
      <c r="A22" s="4"/>
      <c r="B22" s="4"/>
      <c r="C22" s="4"/>
      <c r="D22" s="4"/>
      <c r="E22" s="4"/>
      <c r="F22" s="4"/>
      <c r="G22" s="5"/>
      <c r="H22" s="5"/>
    </row>
    <row r="23" spans="1:8" ht="25.5" x14ac:dyDescent="0.25">
      <c r="A23" s="20" t="s">
        <v>5</v>
      </c>
      <c r="B23" s="19" t="s">
        <v>6</v>
      </c>
      <c r="C23" s="19" t="s">
        <v>9</v>
      </c>
      <c r="D23" s="19" t="s">
        <v>35</v>
      </c>
      <c r="E23" s="20" t="s">
        <v>36</v>
      </c>
      <c r="F23" s="20" t="s">
        <v>33</v>
      </c>
      <c r="G23" s="20" t="s">
        <v>26</v>
      </c>
      <c r="H23" s="20" t="s">
        <v>34</v>
      </c>
    </row>
    <row r="24" spans="1:8" x14ac:dyDescent="0.25">
      <c r="A24" s="40"/>
      <c r="B24" s="41"/>
      <c r="C24" s="39" t="s">
        <v>1</v>
      </c>
      <c r="D24" s="74">
        <f>D25+D32</f>
        <v>1440529.11</v>
      </c>
      <c r="E24" s="74">
        <f>E25+E32</f>
        <v>1902486.83</v>
      </c>
      <c r="F24" s="64">
        <f>F25+F32</f>
        <v>1825316</v>
      </c>
      <c r="G24" s="64">
        <f>G25+G32</f>
        <v>1801866</v>
      </c>
      <c r="H24" s="64">
        <f>H25+H32</f>
        <v>1801866</v>
      </c>
    </row>
    <row r="25" spans="1:8" ht="15.75" customHeight="1" x14ac:dyDescent="0.25">
      <c r="A25" s="11">
        <v>3</v>
      </c>
      <c r="B25" s="11"/>
      <c r="C25" s="11" t="s">
        <v>10</v>
      </c>
      <c r="D25" s="8">
        <f>D26+D27+D28+D29+D30+D31</f>
        <v>1431127.87</v>
      </c>
      <c r="E25" s="8">
        <f>E26+E27+E28+E29+E30+E31</f>
        <v>1781811.83</v>
      </c>
      <c r="F25" s="9">
        <f>F26+F27+F28+F29+F30+F31</f>
        <v>1799216</v>
      </c>
      <c r="G25" s="9">
        <f>G26+G27+G28+G29+G30+G31</f>
        <v>1787766</v>
      </c>
      <c r="H25" s="9">
        <f>H26+H27+H28+H29+H30+H31</f>
        <v>1787766</v>
      </c>
    </row>
    <row r="26" spans="1:8" ht="15.75" customHeight="1" x14ac:dyDescent="0.25">
      <c r="A26" s="11"/>
      <c r="B26" s="16">
        <v>31</v>
      </c>
      <c r="C26" s="16" t="s">
        <v>11</v>
      </c>
      <c r="D26" s="8">
        <v>1166797.76</v>
      </c>
      <c r="E26" s="9">
        <v>1456280</v>
      </c>
      <c r="F26" s="9">
        <v>1462350</v>
      </c>
      <c r="G26" s="9">
        <v>1462350</v>
      </c>
      <c r="H26" s="9">
        <v>1462350</v>
      </c>
    </row>
    <row r="27" spans="1:8" x14ac:dyDescent="0.25">
      <c r="A27" s="12"/>
      <c r="B27" s="12">
        <v>32</v>
      </c>
      <c r="C27" s="12" t="s">
        <v>21</v>
      </c>
      <c r="D27" s="8">
        <v>244796.53</v>
      </c>
      <c r="E27" s="9">
        <v>305811</v>
      </c>
      <c r="F27" s="9">
        <v>317946</v>
      </c>
      <c r="G27" s="9">
        <v>306496</v>
      </c>
      <c r="H27" s="9">
        <v>306496</v>
      </c>
    </row>
    <row r="28" spans="1:8" x14ac:dyDescent="0.25">
      <c r="A28" s="12"/>
      <c r="B28" s="12">
        <v>34</v>
      </c>
      <c r="C28" s="12" t="s">
        <v>79</v>
      </c>
      <c r="D28" s="8">
        <v>2756.03</v>
      </c>
      <c r="E28" s="9">
        <v>2221.83</v>
      </c>
      <c r="F28" s="9">
        <v>2220</v>
      </c>
      <c r="G28" s="9">
        <v>2220</v>
      </c>
      <c r="H28" s="9">
        <v>2220</v>
      </c>
    </row>
    <row r="29" spans="1:8" ht="27" customHeight="1" x14ac:dyDescent="0.25">
      <c r="A29" s="12"/>
      <c r="B29" s="12">
        <v>36</v>
      </c>
      <c r="C29" s="65" t="s">
        <v>80</v>
      </c>
      <c r="D29" s="8"/>
      <c r="E29" s="9">
        <v>93</v>
      </c>
      <c r="F29" s="9"/>
      <c r="G29" s="9"/>
      <c r="H29" s="9"/>
    </row>
    <row r="30" spans="1:8" ht="38.25" x14ac:dyDescent="0.25">
      <c r="A30" s="12"/>
      <c r="B30" s="12">
        <v>37</v>
      </c>
      <c r="C30" s="65" t="s">
        <v>81</v>
      </c>
      <c r="D30" s="8">
        <v>16777.55</v>
      </c>
      <c r="E30" s="9">
        <v>16720</v>
      </c>
      <c r="F30" s="9">
        <v>16000</v>
      </c>
      <c r="G30" s="9">
        <v>16000</v>
      </c>
      <c r="H30" s="9">
        <v>16000</v>
      </c>
    </row>
    <row r="31" spans="1:8" x14ac:dyDescent="0.25">
      <c r="A31" s="12"/>
      <c r="B31" s="12">
        <v>38</v>
      </c>
      <c r="C31" s="12" t="s">
        <v>82</v>
      </c>
      <c r="D31" s="8"/>
      <c r="E31" s="9">
        <v>686</v>
      </c>
      <c r="F31" s="9">
        <v>700</v>
      </c>
      <c r="G31" s="9">
        <v>700</v>
      </c>
      <c r="H31" s="9">
        <v>700</v>
      </c>
    </row>
    <row r="32" spans="1:8" ht="25.5" x14ac:dyDescent="0.25">
      <c r="A32" s="14">
        <v>4</v>
      </c>
      <c r="B32" s="15"/>
      <c r="C32" s="25" t="s">
        <v>12</v>
      </c>
      <c r="D32" s="8">
        <f>D33+D34</f>
        <v>9401.24</v>
      </c>
      <c r="E32" s="8">
        <f>E33+E34</f>
        <v>120675</v>
      </c>
      <c r="F32" s="9">
        <f>F33+F34</f>
        <v>26100</v>
      </c>
      <c r="G32" s="9">
        <f>G33+G34</f>
        <v>14100</v>
      </c>
      <c r="H32" s="9">
        <f>H33+H34</f>
        <v>14100</v>
      </c>
    </row>
    <row r="33" spans="1:8" ht="38.25" x14ac:dyDescent="0.25">
      <c r="A33" s="14"/>
      <c r="B33" s="16">
        <v>42</v>
      </c>
      <c r="C33" s="26" t="s">
        <v>30</v>
      </c>
      <c r="D33" s="8">
        <v>9401.24</v>
      </c>
      <c r="E33" s="9">
        <v>48050</v>
      </c>
      <c r="F33" s="9">
        <v>26100</v>
      </c>
      <c r="G33" s="9">
        <v>14100</v>
      </c>
      <c r="H33" s="9">
        <v>14100</v>
      </c>
    </row>
    <row r="34" spans="1:8" ht="25.5" x14ac:dyDescent="0.25">
      <c r="A34" s="16"/>
      <c r="B34" s="16">
        <v>45</v>
      </c>
      <c r="C34" s="26" t="s">
        <v>83</v>
      </c>
      <c r="D34" s="8"/>
      <c r="E34" s="9">
        <v>72625</v>
      </c>
      <c r="F34" s="9"/>
      <c r="G34" s="9"/>
      <c r="H34" s="10"/>
    </row>
  </sheetData>
  <mergeCells count="5">
    <mergeCell ref="A21:H21"/>
    <mergeCell ref="A1:H1"/>
    <mergeCell ref="A3:H3"/>
    <mergeCell ref="A5:H5"/>
    <mergeCell ref="A7:H7"/>
  </mergeCells>
  <pageMargins left="0.7" right="0.7" top="0.75" bottom="0.75" header="0.3" footer="0.3"/>
  <pageSetup paperSize="9" scale="6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topLeftCell="A7" workbookViewId="0">
      <selection activeCell="B22" sqref="B22"/>
    </sheetView>
  </sheetViews>
  <sheetFormatPr defaultRowHeight="15" x14ac:dyDescent="0.25"/>
  <cols>
    <col min="1" max="6" width="25.28515625" customWidth="1"/>
  </cols>
  <sheetData>
    <row r="1" spans="1:6" ht="42" customHeight="1" x14ac:dyDescent="0.25">
      <c r="A1" s="81" t="s">
        <v>75</v>
      </c>
      <c r="B1" s="81"/>
      <c r="C1" s="81"/>
      <c r="D1" s="81"/>
      <c r="E1" s="81"/>
      <c r="F1" s="81"/>
    </row>
    <row r="2" spans="1:6" ht="18" customHeight="1" x14ac:dyDescent="0.25">
      <c r="A2" s="24"/>
      <c r="B2" s="24"/>
      <c r="C2" s="24"/>
      <c r="D2" s="24"/>
      <c r="E2" s="24"/>
      <c r="F2" s="24"/>
    </row>
    <row r="3" spans="1:6" ht="15.75" customHeight="1" x14ac:dyDescent="0.25">
      <c r="A3" s="81" t="s">
        <v>18</v>
      </c>
      <c r="B3" s="81"/>
      <c r="C3" s="81"/>
      <c r="D3" s="81"/>
      <c r="E3" s="81"/>
      <c r="F3" s="81"/>
    </row>
    <row r="4" spans="1:6" ht="18" x14ac:dyDescent="0.25">
      <c r="B4" s="24"/>
      <c r="C4" s="24"/>
      <c r="D4" s="24"/>
      <c r="E4" s="5"/>
      <c r="F4" s="5"/>
    </row>
    <row r="5" spans="1:6" ht="18" customHeight="1" x14ac:dyDescent="0.25">
      <c r="A5" s="81" t="s">
        <v>4</v>
      </c>
      <c r="B5" s="81"/>
      <c r="C5" s="81"/>
      <c r="D5" s="81"/>
      <c r="E5" s="81"/>
      <c r="F5" s="81"/>
    </row>
    <row r="6" spans="1:6" ht="18" x14ac:dyDescent="0.25">
      <c r="A6" s="24"/>
      <c r="B6" s="24"/>
      <c r="C6" s="24"/>
      <c r="D6" s="24"/>
      <c r="E6" s="5"/>
      <c r="F6" s="5"/>
    </row>
    <row r="7" spans="1:6" ht="15.75" customHeight="1" x14ac:dyDescent="0.25">
      <c r="A7" s="81" t="s">
        <v>51</v>
      </c>
      <c r="B7" s="81"/>
      <c r="C7" s="81"/>
      <c r="D7" s="81"/>
      <c r="E7" s="81"/>
      <c r="F7" s="81"/>
    </row>
    <row r="8" spans="1:6" ht="18" x14ac:dyDescent="0.25">
      <c r="A8" s="24"/>
      <c r="B8" s="24"/>
      <c r="C8" s="24"/>
      <c r="D8" s="24"/>
      <c r="E8" s="5"/>
      <c r="F8" s="5"/>
    </row>
    <row r="9" spans="1:6" ht="25.5" x14ac:dyDescent="0.25">
      <c r="A9" s="20" t="s">
        <v>53</v>
      </c>
      <c r="B9" s="19" t="s">
        <v>35</v>
      </c>
      <c r="C9" s="20" t="s">
        <v>36</v>
      </c>
      <c r="D9" s="20" t="s">
        <v>33</v>
      </c>
      <c r="E9" s="20" t="s">
        <v>26</v>
      </c>
      <c r="F9" s="20" t="s">
        <v>34</v>
      </c>
    </row>
    <row r="10" spans="1:6" x14ac:dyDescent="0.25">
      <c r="A10" s="42" t="s">
        <v>0</v>
      </c>
      <c r="B10" s="74">
        <f>B11+B14+B16+B18+B20</f>
        <v>1426361.6900000002</v>
      </c>
      <c r="C10" s="74">
        <f t="shared" ref="C10:F10" si="0">C11+C14+C16+C18+C20</f>
        <v>1863900</v>
      </c>
      <c r="D10" s="74">
        <f t="shared" si="0"/>
        <v>1801866</v>
      </c>
      <c r="E10" s="74">
        <f t="shared" si="0"/>
        <v>1801866</v>
      </c>
      <c r="F10" s="74">
        <f t="shared" si="0"/>
        <v>1801866</v>
      </c>
    </row>
    <row r="11" spans="1:6" x14ac:dyDescent="0.25">
      <c r="A11" s="25" t="s">
        <v>56</v>
      </c>
      <c r="B11" s="73">
        <f>B12+B13</f>
        <v>108807</v>
      </c>
      <c r="C11" s="73">
        <f t="shared" ref="C11:F11" si="1">C12+C13</f>
        <v>230112</v>
      </c>
      <c r="D11" s="73">
        <f t="shared" si="1"/>
        <v>155366</v>
      </c>
      <c r="E11" s="73">
        <f t="shared" si="1"/>
        <v>155366</v>
      </c>
      <c r="F11" s="73">
        <f t="shared" si="1"/>
        <v>155366</v>
      </c>
    </row>
    <row r="12" spans="1:6" x14ac:dyDescent="0.25">
      <c r="A12" s="66" t="s">
        <v>85</v>
      </c>
      <c r="B12" s="9">
        <v>50996</v>
      </c>
      <c r="C12" s="9">
        <v>184746</v>
      </c>
      <c r="D12" s="9">
        <v>110000</v>
      </c>
      <c r="E12" s="9">
        <v>110000</v>
      </c>
      <c r="F12" s="9">
        <v>110000</v>
      </c>
    </row>
    <row r="13" spans="1:6" x14ac:dyDescent="0.25">
      <c r="A13" s="67" t="s">
        <v>84</v>
      </c>
      <c r="B13" s="9">
        <v>57811</v>
      </c>
      <c r="C13" s="9">
        <v>45366</v>
      </c>
      <c r="D13" s="9">
        <v>45366</v>
      </c>
      <c r="E13" s="9">
        <v>45366</v>
      </c>
      <c r="F13" s="9">
        <v>45366</v>
      </c>
    </row>
    <row r="14" spans="1:6" x14ac:dyDescent="0.25">
      <c r="A14" s="68" t="s">
        <v>86</v>
      </c>
      <c r="B14" s="71">
        <f>B15</f>
        <v>1602.3</v>
      </c>
      <c r="C14" s="71">
        <f t="shared" ref="C14:F14" si="2">C15</f>
        <v>2000</v>
      </c>
      <c r="D14" s="71">
        <f t="shared" si="2"/>
        <v>2000</v>
      </c>
      <c r="E14" s="71">
        <f t="shared" si="2"/>
        <v>2000</v>
      </c>
      <c r="F14" s="71">
        <f t="shared" si="2"/>
        <v>2000</v>
      </c>
    </row>
    <row r="15" spans="1:6" x14ac:dyDescent="0.25">
      <c r="A15" s="67" t="s">
        <v>87</v>
      </c>
      <c r="B15" s="8">
        <v>1602.3</v>
      </c>
      <c r="C15" s="9">
        <v>2000</v>
      </c>
      <c r="D15" s="9">
        <v>2000</v>
      </c>
      <c r="E15" s="9">
        <v>2000</v>
      </c>
      <c r="F15" s="9">
        <v>2000</v>
      </c>
    </row>
    <row r="16" spans="1:6" x14ac:dyDescent="0.25">
      <c r="A16" s="68" t="s">
        <v>58</v>
      </c>
      <c r="B16" s="71">
        <f>B17</f>
        <v>6668.54</v>
      </c>
      <c r="C16" s="71">
        <f t="shared" ref="C16:F16" si="3">C17</f>
        <v>4502</v>
      </c>
      <c r="D16" s="71">
        <f t="shared" si="3"/>
        <v>4510</v>
      </c>
      <c r="E16" s="71">
        <f t="shared" si="3"/>
        <v>4510</v>
      </c>
      <c r="F16" s="71">
        <f t="shared" si="3"/>
        <v>4510</v>
      </c>
    </row>
    <row r="17" spans="1:6" x14ac:dyDescent="0.25">
      <c r="A17" s="67" t="s">
        <v>88</v>
      </c>
      <c r="B17" s="8">
        <v>6668.54</v>
      </c>
      <c r="C17" s="9">
        <v>4502</v>
      </c>
      <c r="D17" s="9">
        <v>4510</v>
      </c>
      <c r="E17" s="9">
        <v>4510</v>
      </c>
      <c r="F17" s="9">
        <v>4510</v>
      </c>
    </row>
    <row r="18" spans="1:6" ht="25.5" x14ac:dyDescent="0.25">
      <c r="A18" s="11" t="s">
        <v>55</v>
      </c>
      <c r="B18" s="71">
        <f>B19</f>
        <v>64795</v>
      </c>
      <c r="C18" s="71">
        <f t="shared" ref="C18:F18" si="4">C19</f>
        <v>37898</v>
      </c>
      <c r="D18" s="71">
        <f t="shared" si="4"/>
        <v>38000</v>
      </c>
      <c r="E18" s="71">
        <f t="shared" si="4"/>
        <v>38000</v>
      </c>
      <c r="F18" s="71">
        <f t="shared" si="4"/>
        <v>38000</v>
      </c>
    </row>
    <row r="19" spans="1:6" x14ac:dyDescent="0.25">
      <c r="A19" s="18" t="s">
        <v>89</v>
      </c>
      <c r="B19" s="8">
        <v>64795</v>
      </c>
      <c r="C19" s="9">
        <v>37898</v>
      </c>
      <c r="D19" s="9">
        <v>38000</v>
      </c>
      <c r="E19" s="9">
        <v>38000</v>
      </c>
      <c r="F19" s="9">
        <v>38000</v>
      </c>
    </row>
    <row r="20" spans="1:6" x14ac:dyDescent="0.25">
      <c r="A20" s="42" t="s">
        <v>54</v>
      </c>
      <c r="B20" s="71">
        <f>B21+B22+B23</f>
        <v>1244488.8500000001</v>
      </c>
      <c r="C20" s="71">
        <f>C21+C22+C23</f>
        <v>1589388</v>
      </c>
      <c r="D20" s="72">
        <f>D21+D22+D23</f>
        <v>1601990</v>
      </c>
      <c r="E20" s="72">
        <f>E21+E22+E23</f>
        <v>1601990</v>
      </c>
      <c r="F20" s="72">
        <f>F21+F22+F23</f>
        <v>1601990</v>
      </c>
    </row>
    <row r="21" spans="1:6" x14ac:dyDescent="0.25">
      <c r="A21" s="69" t="s">
        <v>90</v>
      </c>
      <c r="B21" s="8">
        <v>1218086.3600000001</v>
      </c>
      <c r="C21" s="9">
        <v>1570653</v>
      </c>
      <c r="D21" s="9">
        <v>1590350</v>
      </c>
      <c r="E21" s="9">
        <v>1590350</v>
      </c>
      <c r="F21" s="10">
        <v>1590350</v>
      </c>
    </row>
    <row r="22" spans="1:6" x14ac:dyDescent="0.25">
      <c r="A22" s="70" t="s">
        <v>91</v>
      </c>
      <c r="B22" s="8">
        <v>16576.59</v>
      </c>
      <c r="C22" s="9">
        <v>8150</v>
      </c>
      <c r="D22" s="9"/>
      <c r="E22" s="9"/>
      <c r="F22" s="10"/>
    </row>
    <row r="23" spans="1:6" x14ac:dyDescent="0.25">
      <c r="A23" s="13" t="s">
        <v>92</v>
      </c>
      <c r="B23" s="8">
        <v>9825.9</v>
      </c>
      <c r="C23" s="9">
        <v>10585</v>
      </c>
      <c r="D23" s="9">
        <v>11640</v>
      </c>
      <c r="E23" s="9">
        <v>11640</v>
      </c>
      <c r="F23" s="10">
        <v>11640</v>
      </c>
    </row>
    <row r="26" spans="1:6" ht="15.75" customHeight="1" x14ac:dyDescent="0.25">
      <c r="A26" s="81" t="s">
        <v>52</v>
      </c>
      <c r="B26" s="81"/>
      <c r="C26" s="81"/>
      <c r="D26" s="81"/>
      <c r="E26" s="81"/>
      <c r="F26" s="81"/>
    </row>
    <row r="27" spans="1:6" ht="18" x14ac:dyDescent="0.25">
      <c r="A27" s="24"/>
      <c r="B27" s="24"/>
      <c r="C27" s="24"/>
      <c r="D27" s="24"/>
      <c r="E27" s="5"/>
      <c r="F27" s="5"/>
    </row>
    <row r="28" spans="1:6" ht="25.5" x14ac:dyDescent="0.25">
      <c r="A28" s="20" t="s">
        <v>53</v>
      </c>
      <c r="B28" s="19" t="s">
        <v>35</v>
      </c>
      <c r="C28" s="20" t="s">
        <v>36</v>
      </c>
      <c r="D28" s="20" t="s">
        <v>33</v>
      </c>
      <c r="E28" s="20" t="s">
        <v>26</v>
      </c>
      <c r="F28" s="20" t="s">
        <v>34</v>
      </c>
    </row>
    <row r="29" spans="1:6" x14ac:dyDescent="0.25">
      <c r="A29" s="42" t="s">
        <v>1</v>
      </c>
      <c r="B29" s="74">
        <f>B30+B33+B35+B37+B39</f>
        <v>1440529</v>
      </c>
      <c r="C29" s="74">
        <f t="shared" ref="C29:F29" si="5">C30+C33+C35+C37+C39</f>
        <v>1902487</v>
      </c>
      <c r="D29" s="74">
        <f t="shared" si="5"/>
        <v>1825316</v>
      </c>
      <c r="E29" s="74">
        <f t="shared" si="5"/>
        <v>1801866</v>
      </c>
      <c r="F29" s="74">
        <f t="shared" si="5"/>
        <v>1801866</v>
      </c>
    </row>
    <row r="30" spans="1:6" ht="15.75" customHeight="1" x14ac:dyDescent="0.25">
      <c r="A30" s="25" t="s">
        <v>56</v>
      </c>
      <c r="B30" s="71">
        <f>B31+B32</f>
        <v>108807</v>
      </c>
      <c r="C30" s="71">
        <f t="shared" ref="C30:F30" si="6">C31+C32</f>
        <v>230112</v>
      </c>
      <c r="D30" s="71">
        <f t="shared" si="6"/>
        <v>155366</v>
      </c>
      <c r="E30" s="71">
        <f t="shared" si="6"/>
        <v>155366</v>
      </c>
      <c r="F30" s="71">
        <f t="shared" si="6"/>
        <v>155366</v>
      </c>
    </row>
    <row r="31" spans="1:6" x14ac:dyDescent="0.25">
      <c r="A31" s="66" t="s">
        <v>85</v>
      </c>
      <c r="B31" s="8">
        <v>50996</v>
      </c>
      <c r="C31" s="9">
        <v>184746</v>
      </c>
      <c r="D31" s="9">
        <v>110000</v>
      </c>
      <c r="E31" s="9">
        <v>110000</v>
      </c>
      <c r="F31" s="9">
        <v>110000</v>
      </c>
    </row>
    <row r="32" spans="1:6" x14ac:dyDescent="0.25">
      <c r="A32" s="67" t="s">
        <v>84</v>
      </c>
      <c r="B32" s="8">
        <v>57811</v>
      </c>
      <c r="C32" s="9">
        <v>45366</v>
      </c>
      <c r="D32" s="9">
        <v>45366</v>
      </c>
      <c r="E32" s="9">
        <v>45366</v>
      </c>
      <c r="F32" s="9">
        <v>45366</v>
      </c>
    </row>
    <row r="33" spans="1:6" x14ac:dyDescent="0.25">
      <c r="A33" s="68" t="s">
        <v>86</v>
      </c>
      <c r="B33" s="71">
        <f>B34</f>
        <v>1602</v>
      </c>
      <c r="C33" s="71">
        <f t="shared" ref="C33:F33" si="7">C34</f>
        <v>2000</v>
      </c>
      <c r="D33" s="71">
        <f t="shared" si="7"/>
        <v>2000</v>
      </c>
      <c r="E33" s="71">
        <f t="shared" si="7"/>
        <v>2000</v>
      </c>
      <c r="F33" s="71">
        <f t="shared" si="7"/>
        <v>2000</v>
      </c>
    </row>
    <row r="34" spans="1:6" x14ac:dyDescent="0.25">
      <c r="A34" s="67" t="s">
        <v>87</v>
      </c>
      <c r="B34" s="8">
        <v>1602</v>
      </c>
      <c r="C34" s="9">
        <v>2000</v>
      </c>
      <c r="D34" s="9">
        <v>2000</v>
      </c>
      <c r="E34" s="9">
        <v>2000</v>
      </c>
      <c r="F34" s="9">
        <v>2000</v>
      </c>
    </row>
    <row r="35" spans="1:6" x14ac:dyDescent="0.25">
      <c r="A35" s="68" t="s">
        <v>58</v>
      </c>
      <c r="B35" s="71">
        <f>B36</f>
        <v>6950</v>
      </c>
      <c r="C35" s="71">
        <f t="shared" ref="C35:F35" si="8">C36</f>
        <v>6769</v>
      </c>
      <c r="D35" s="71">
        <f t="shared" si="8"/>
        <v>5510</v>
      </c>
      <c r="E35" s="71">
        <f t="shared" si="8"/>
        <v>4510</v>
      </c>
      <c r="F35" s="71">
        <f t="shared" si="8"/>
        <v>4510</v>
      </c>
    </row>
    <row r="36" spans="1:6" x14ac:dyDescent="0.25">
      <c r="A36" s="67" t="s">
        <v>88</v>
      </c>
      <c r="B36" s="8">
        <v>6950</v>
      </c>
      <c r="C36" s="9">
        <v>6769</v>
      </c>
      <c r="D36" s="9">
        <v>5510</v>
      </c>
      <c r="E36" s="9">
        <v>4510</v>
      </c>
      <c r="F36" s="9">
        <v>4510</v>
      </c>
    </row>
    <row r="37" spans="1:6" ht="25.5" x14ac:dyDescent="0.25">
      <c r="A37" s="11" t="s">
        <v>55</v>
      </c>
      <c r="B37" s="71">
        <f>B38</f>
        <v>50272</v>
      </c>
      <c r="C37" s="71">
        <f t="shared" ref="C37:F37" si="9">C38</f>
        <v>65070</v>
      </c>
      <c r="D37" s="71">
        <f t="shared" si="9"/>
        <v>53000</v>
      </c>
      <c r="E37" s="71">
        <f t="shared" si="9"/>
        <v>38000</v>
      </c>
      <c r="F37" s="71">
        <f t="shared" si="9"/>
        <v>38000</v>
      </c>
    </row>
    <row r="38" spans="1:6" x14ac:dyDescent="0.25">
      <c r="A38" s="18" t="s">
        <v>89</v>
      </c>
      <c r="B38" s="8">
        <v>50272</v>
      </c>
      <c r="C38" s="9">
        <v>65070</v>
      </c>
      <c r="D38" s="9">
        <v>53000</v>
      </c>
      <c r="E38" s="9">
        <v>38000</v>
      </c>
      <c r="F38" s="9">
        <v>38000</v>
      </c>
    </row>
    <row r="39" spans="1:6" x14ac:dyDescent="0.25">
      <c r="A39" s="42" t="s">
        <v>54</v>
      </c>
      <c r="B39" s="71">
        <f>B40+B41+B42</f>
        <v>1272898</v>
      </c>
      <c r="C39" s="71">
        <f t="shared" ref="C39:F39" si="10">C40+C41+C42</f>
        <v>1598536</v>
      </c>
      <c r="D39" s="71">
        <f t="shared" si="10"/>
        <v>1609440</v>
      </c>
      <c r="E39" s="71">
        <f t="shared" si="10"/>
        <v>1601990</v>
      </c>
      <c r="F39" s="71">
        <f t="shared" si="10"/>
        <v>1601990</v>
      </c>
    </row>
    <row r="40" spans="1:6" x14ac:dyDescent="0.25">
      <c r="A40" s="69" t="s">
        <v>90</v>
      </c>
      <c r="B40" s="8">
        <v>1221077</v>
      </c>
      <c r="C40" s="9">
        <v>1572019</v>
      </c>
      <c r="D40" s="9">
        <v>1590350</v>
      </c>
      <c r="E40" s="9">
        <v>1590350</v>
      </c>
      <c r="F40" s="9">
        <v>1590350</v>
      </c>
    </row>
    <row r="41" spans="1:6" x14ac:dyDescent="0.25">
      <c r="A41" s="70" t="s">
        <v>91</v>
      </c>
      <c r="B41" s="8">
        <v>38862</v>
      </c>
      <c r="C41" s="9">
        <v>20277</v>
      </c>
      <c r="D41" s="9">
        <v>7450</v>
      </c>
      <c r="E41" s="9"/>
      <c r="F41" s="9"/>
    </row>
    <row r="42" spans="1:6" x14ac:dyDescent="0.25">
      <c r="A42" s="13" t="s">
        <v>92</v>
      </c>
      <c r="B42" s="8">
        <v>12959</v>
      </c>
      <c r="C42" s="9">
        <v>6240</v>
      </c>
      <c r="D42" s="9">
        <v>11640</v>
      </c>
      <c r="E42" s="9">
        <v>11640</v>
      </c>
      <c r="F42" s="10">
        <v>11640</v>
      </c>
    </row>
  </sheetData>
  <mergeCells count="5">
    <mergeCell ref="A1:F1"/>
    <mergeCell ref="A3:F3"/>
    <mergeCell ref="A5:F5"/>
    <mergeCell ref="A7:F7"/>
    <mergeCell ref="A26:F26"/>
  </mergeCells>
  <pageMargins left="0.7" right="0.7" top="0.75" bottom="0.75" header="0.3" footer="0.3"/>
  <pageSetup paperSize="9" scale="6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workbookViewId="0">
      <selection activeCell="B19" sqref="B19"/>
    </sheetView>
  </sheetViews>
  <sheetFormatPr defaultRowHeight="15" x14ac:dyDescent="0.25"/>
  <cols>
    <col min="1" max="1" width="37.7109375" customWidth="1"/>
    <col min="2" max="6" width="25.28515625" customWidth="1"/>
  </cols>
  <sheetData>
    <row r="1" spans="1:6" ht="42" customHeight="1" x14ac:dyDescent="0.25">
      <c r="A1" s="81" t="s">
        <v>93</v>
      </c>
      <c r="B1" s="81"/>
      <c r="C1" s="81"/>
      <c r="D1" s="81"/>
      <c r="E1" s="81"/>
      <c r="F1" s="81"/>
    </row>
    <row r="2" spans="1:6" ht="18" customHeight="1" x14ac:dyDescent="0.25">
      <c r="A2" s="4"/>
      <c r="B2" s="4"/>
      <c r="C2" s="4"/>
      <c r="D2" s="4"/>
      <c r="E2" s="4"/>
      <c r="F2" s="4"/>
    </row>
    <row r="3" spans="1:6" ht="15.75" x14ac:dyDescent="0.25">
      <c r="A3" s="81" t="s">
        <v>18</v>
      </c>
      <c r="B3" s="81"/>
      <c r="C3" s="81"/>
      <c r="D3" s="81"/>
      <c r="E3" s="94"/>
      <c r="F3" s="94"/>
    </row>
    <row r="4" spans="1:6" ht="18" x14ac:dyDescent="0.25">
      <c r="A4" s="4"/>
      <c r="B4" s="4"/>
      <c r="C4" s="4"/>
      <c r="D4" s="4"/>
      <c r="E4" s="5"/>
      <c r="F4" s="5"/>
    </row>
    <row r="5" spans="1:6" ht="18" customHeight="1" x14ac:dyDescent="0.25">
      <c r="A5" s="81" t="s">
        <v>4</v>
      </c>
      <c r="B5" s="82"/>
      <c r="C5" s="82"/>
      <c r="D5" s="82"/>
      <c r="E5" s="82"/>
      <c r="F5" s="82"/>
    </row>
    <row r="6" spans="1:6" ht="18" x14ac:dyDescent="0.25">
      <c r="A6" s="4"/>
      <c r="B6" s="4"/>
      <c r="C6" s="4"/>
      <c r="D6" s="4"/>
      <c r="E6" s="5"/>
      <c r="F6" s="5"/>
    </row>
    <row r="7" spans="1:6" ht="15.75" x14ac:dyDescent="0.25">
      <c r="A7" s="81" t="s">
        <v>13</v>
      </c>
      <c r="B7" s="100"/>
      <c r="C7" s="100"/>
      <c r="D7" s="100"/>
      <c r="E7" s="100"/>
      <c r="F7" s="100"/>
    </row>
    <row r="8" spans="1:6" ht="18" x14ac:dyDescent="0.25">
      <c r="A8" s="4"/>
      <c r="B8" s="4"/>
      <c r="C8" s="4"/>
      <c r="D8" s="4"/>
      <c r="E8" s="5"/>
      <c r="F8" s="5"/>
    </row>
    <row r="9" spans="1:6" ht="25.5" x14ac:dyDescent="0.25">
      <c r="A9" s="20" t="s">
        <v>53</v>
      </c>
      <c r="B9" s="19" t="s">
        <v>35</v>
      </c>
      <c r="C9" s="20" t="s">
        <v>36</v>
      </c>
      <c r="D9" s="20" t="s">
        <v>33</v>
      </c>
      <c r="E9" s="20" t="s">
        <v>26</v>
      </c>
      <c r="F9" s="20" t="s">
        <v>34</v>
      </c>
    </row>
    <row r="10" spans="1:6" ht="15.75" customHeight="1" x14ac:dyDescent="0.25">
      <c r="A10" s="11" t="s">
        <v>14</v>
      </c>
      <c r="B10" s="71">
        <f>B11</f>
        <v>1440529</v>
      </c>
      <c r="C10" s="71">
        <f t="shared" ref="C10:F10" si="0">C11</f>
        <v>1902487</v>
      </c>
      <c r="D10" s="71">
        <f t="shared" si="0"/>
        <v>1825316</v>
      </c>
      <c r="E10" s="71">
        <f t="shared" si="0"/>
        <v>1801866</v>
      </c>
      <c r="F10" s="71">
        <f t="shared" si="0"/>
        <v>1801866</v>
      </c>
    </row>
    <row r="11" spans="1:6" ht="15.75" customHeight="1" x14ac:dyDescent="0.25">
      <c r="A11" s="11" t="s">
        <v>94</v>
      </c>
      <c r="B11" s="8">
        <f>B12+B15</f>
        <v>1440529</v>
      </c>
      <c r="C11" s="8">
        <f t="shared" ref="C11:F11" si="1">C12+C15</f>
        <v>1902487</v>
      </c>
      <c r="D11" s="8">
        <f t="shared" si="1"/>
        <v>1825316</v>
      </c>
      <c r="E11" s="8">
        <f t="shared" si="1"/>
        <v>1801866</v>
      </c>
      <c r="F11" s="8">
        <f t="shared" si="1"/>
        <v>1801866</v>
      </c>
    </row>
    <row r="12" spans="1:6" x14ac:dyDescent="0.25">
      <c r="A12" s="18" t="s">
        <v>95</v>
      </c>
      <c r="B12" s="8">
        <v>1390975</v>
      </c>
      <c r="C12" s="9">
        <v>1832287</v>
      </c>
      <c r="D12" s="9">
        <v>1741316</v>
      </c>
      <c r="E12" s="9">
        <v>1717866</v>
      </c>
      <c r="F12" s="9">
        <v>1717866</v>
      </c>
    </row>
    <row r="13" spans="1:6" x14ac:dyDescent="0.25">
      <c r="A13" s="18" t="s">
        <v>97</v>
      </c>
      <c r="B13" s="8">
        <v>955</v>
      </c>
      <c r="C13" s="9"/>
      <c r="D13" s="9"/>
      <c r="E13" s="9"/>
      <c r="F13" s="9"/>
    </row>
    <row r="14" spans="1:6" x14ac:dyDescent="0.25">
      <c r="A14" s="18" t="s">
        <v>98</v>
      </c>
      <c r="B14" s="8">
        <v>1390020</v>
      </c>
      <c r="C14" s="9">
        <v>1832287</v>
      </c>
      <c r="D14" s="9">
        <v>1741316</v>
      </c>
      <c r="E14" s="9">
        <v>1717866</v>
      </c>
      <c r="F14" s="9">
        <v>1717866</v>
      </c>
    </row>
    <row r="15" spans="1:6" x14ac:dyDescent="0.25">
      <c r="A15" s="17" t="s">
        <v>96</v>
      </c>
      <c r="B15" s="8">
        <v>49554</v>
      </c>
      <c r="C15" s="9">
        <v>70200</v>
      </c>
      <c r="D15" s="9">
        <v>84000</v>
      </c>
      <c r="E15" s="9">
        <v>84000</v>
      </c>
      <c r="F15" s="9">
        <v>84000</v>
      </c>
    </row>
  </sheetData>
  <mergeCells count="4">
    <mergeCell ref="A1:F1"/>
    <mergeCell ref="A3:F3"/>
    <mergeCell ref="A5:F5"/>
    <mergeCell ref="A7:F7"/>
  </mergeCells>
  <pageMargins left="0.7" right="0.7" top="0.75" bottom="0.75" header="0.3" footer="0.3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workbookViewId="0">
      <selection activeCell="D22" sqref="D22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8" width="25.28515625" customWidth="1"/>
  </cols>
  <sheetData>
    <row r="1" spans="1:8" ht="42" customHeight="1" x14ac:dyDescent="0.25">
      <c r="A1" s="81" t="s">
        <v>32</v>
      </c>
      <c r="B1" s="81"/>
      <c r="C1" s="81"/>
      <c r="D1" s="81"/>
      <c r="E1" s="81"/>
      <c r="F1" s="81"/>
      <c r="G1" s="81"/>
      <c r="H1" s="81"/>
    </row>
    <row r="2" spans="1:8" ht="18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customHeight="1" x14ac:dyDescent="0.25">
      <c r="A3" s="81" t="s">
        <v>18</v>
      </c>
      <c r="B3" s="81"/>
      <c r="C3" s="81"/>
      <c r="D3" s="81"/>
      <c r="E3" s="81"/>
      <c r="F3" s="81"/>
      <c r="G3" s="81"/>
      <c r="H3" s="81"/>
    </row>
    <row r="4" spans="1:8" ht="18" x14ac:dyDescent="0.25">
      <c r="A4" s="4"/>
      <c r="B4" s="4"/>
      <c r="C4" s="4"/>
      <c r="D4" s="4"/>
      <c r="E4" s="4"/>
      <c r="F4" s="4"/>
      <c r="G4" s="5"/>
      <c r="H4" s="5"/>
    </row>
    <row r="5" spans="1:8" ht="18" customHeight="1" x14ac:dyDescent="0.25">
      <c r="A5" s="81" t="s">
        <v>60</v>
      </c>
      <c r="B5" s="81"/>
      <c r="C5" s="81"/>
      <c r="D5" s="81"/>
      <c r="E5" s="81"/>
      <c r="F5" s="81"/>
      <c r="G5" s="81"/>
      <c r="H5" s="81"/>
    </row>
    <row r="6" spans="1:8" ht="18" x14ac:dyDescent="0.25">
      <c r="A6" s="4"/>
      <c r="B6" s="4"/>
      <c r="C6" s="4"/>
      <c r="D6" s="4"/>
      <c r="E6" s="4"/>
      <c r="F6" s="4"/>
      <c r="G6" s="5"/>
      <c r="H6" s="5"/>
    </row>
    <row r="7" spans="1:8" ht="25.5" x14ac:dyDescent="0.25">
      <c r="A7" s="20" t="s">
        <v>5</v>
      </c>
      <c r="B7" s="19" t="s">
        <v>6</v>
      </c>
      <c r="C7" s="19" t="s">
        <v>31</v>
      </c>
      <c r="D7" s="19" t="s">
        <v>35</v>
      </c>
      <c r="E7" s="20" t="s">
        <v>36</v>
      </c>
      <c r="F7" s="20" t="s">
        <v>33</v>
      </c>
      <c r="G7" s="20" t="s">
        <v>26</v>
      </c>
      <c r="H7" s="20" t="s">
        <v>34</v>
      </c>
    </row>
    <row r="8" spans="1:8" x14ac:dyDescent="0.25">
      <c r="A8" s="40"/>
      <c r="B8" s="41"/>
      <c r="C8" s="39" t="s">
        <v>62</v>
      </c>
      <c r="D8" s="41"/>
      <c r="E8" s="40"/>
      <c r="F8" s="40"/>
      <c r="G8" s="40"/>
      <c r="H8" s="40"/>
    </row>
    <row r="9" spans="1:8" ht="25.5" x14ac:dyDescent="0.25">
      <c r="A9" s="11">
        <v>8</v>
      </c>
      <c r="B9" s="11"/>
      <c r="C9" s="11" t="s">
        <v>15</v>
      </c>
      <c r="D9" s="8"/>
      <c r="E9" s="9"/>
      <c r="F9" s="9"/>
      <c r="G9" s="9"/>
      <c r="H9" s="9"/>
    </row>
    <row r="10" spans="1:8" x14ac:dyDescent="0.25">
      <c r="A10" s="11"/>
      <c r="B10" s="16">
        <v>84</v>
      </c>
      <c r="C10" s="16" t="s">
        <v>22</v>
      </c>
      <c r="D10" s="8"/>
      <c r="E10" s="9"/>
      <c r="F10" s="9"/>
      <c r="G10" s="9"/>
      <c r="H10" s="9"/>
    </row>
    <row r="11" spans="1:8" x14ac:dyDescent="0.25">
      <c r="A11" s="11"/>
      <c r="B11" s="16"/>
      <c r="C11" s="43"/>
      <c r="D11" s="8"/>
      <c r="E11" s="9"/>
      <c r="F11" s="9"/>
      <c r="G11" s="9"/>
      <c r="H11" s="9"/>
    </row>
    <row r="12" spans="1:8" x14ac:dyDescent="0.25">
      <c r="A12" s="11"/>
      <c r="B12" s="16"/>
      <c r="C12" s="39" t="s">
        <v>65</v>
      </c>
      <c r="D12" s="8"/>
      <c r="E12" s="9"/>
      <c r="F12" s="9"/>
      <c r="G12" s="9"/>
      <c r="H12" s="9"/>
    </row>
    <row r="13" spans="1:8" ht="25.5" x14ac:dyDescent="0.25">
      <c r="A13" s="14">
        <v>5</v>
      </c>
      <c r="B13" s="15"/>
      <c r="C13" s="25" t="s">
        <v>16</v>
      </c>
      <c r="D13" s="8"/>
      <c r="E13" s="9"/>
      <c r="F13" s="9"/>
      <c r="G13" s="9"/>
      <c r="H13" s="9"/>
    </row>
    <row r="14" spans="1:8" ht="25.5" x14ac:dyDescent="0.25">
      <c r="A14" s="16"/>
      <c r="B14" s="16">
        <v>54</v>
      </c>
      <c r="C14" s="26" t="s">
        <v>23</v>
      </c>
      <c r="D14" s="8"/>
      <c r="E14" s="9"/>
      <c r="F14" s="9"/>
      <c r="G14" s="9"/>
      <c r="H14" s="10"/>
    </row>
  </sheetData>
  <mergeCells count="3">
    <mergeCell ref="A1:H1"/>
    <mergeCell ref="A3:H3"/>
    <mergeCell ref="A5:H5"/>
  </mergeCells>
  <pageMargins left="0.7" right="0.7" top="0.75" bottom="0.75" header="0.3" footer="0.3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workbookViewId="0">
      <selection activeCell="D21" sqref="D21"/>
    </sheetView>
  </sheetViews>
  <sheetFormatPr defaultRowHeight="15" x14ac:dyDescent="0.25"/>
  <cols>
    <col min="1" max="6" width="25.28515625" customWidth="1"/>
  </cols>
  <sheetData>
    <row r="1" spans="1:6" ht="42" customHeight="1" x14ac:dyDescent="0.25">
      <c r="A1" s="81" t="s">
        <v>32</v>
      </c>
      <c r="B1" s="81"/>
      <c r="C1" s="81"/>
      <c r="D1" s="81"/>
      <c r="E1" s="81"/>
      <c r="F1" s="81"/>
    </row>
    <row r="2" spans="1:6" ht="18" customHeight="1" x14ac:dyDescent="0.25">
      <c r="A2" s="24"/>
      <c r="B2" s="24"/>
      <c r="C2" s="24"/>
      <c r="D2" s="24"/>
      <c r="E2" s="24"/>
      <c r="F2" s="24"/>
    </row>
    <row r="3" spans="1:6" ht="15.75" customHeight="1" x14ac:dyDescent="0.25">
      <c r="A3" s="81" t="s">
        <v>18</v>
      </c>
      <c r="B3" s="81"/>
      <c r="C3" s="81"/>
      <c r="D3" s="81"/>
      <c r="E3" s="81"/>
      <c r="F3" s="81"/>
    </row>
    <row r="4" spans="1:6" ht="18" x14ac:dyDescent="0.25">
      <c r="A4" s="24"/>
      <c r="B4" s="24"/>
      <c r="C4" s="24"/>
      <c r="D4" s="24"/>
      <c r="E4" s="5"/>
      <c r="F4" s="5"/>
    </row>
    <row r="5" spans="1:6" ht="18" customHeight="1" x14ac:dyDescent="0.25">
      <c r="A5" s="81" t="s">
        <v>61</v>
      </c>
      <c r="B5" s="81"/>
      <c r="C5" s="81"/>
      <c r="D5" s="81"/>
      <c r="E5" s="81"/>
      <c r="F5" s="81"/>
    </row>
    <row r="6" spans="1:6" ht="18" x14ac:dyDescent="0.25">
      <c r="A6" s="24"/>
      <c r="B6" s="24"/>
      <c r="C6" s="24"/>
      <c r="D6" s="24"/>
      <c r="E6" s="5"/>
      <c r="F6" s="5"/>
    </row>
    <row r="7" spans="1:6" ht="25.5" x14ac:dyDescent="0.25">
      <c r="A7" s="19" t="s">
        <v>53</v>
      </c>
      <c r="B7" s="19" t="s">
        <v>35</v>
      </c>
      <c r="C7" s="20" t="s">
        <v>36</v>
      </c>
      <c r="D7" s="20" t="s">
        <v>33</v>
      </c>
      <c r="E7" s="20" t="s">
        <v>26</v>
      </c>
      <c r="F7" s="20" t="s">
        <v>34</v>
      </c>
    </row>
    <row r="8" spans="1:6" x14ac:dyDescent="0.25">
      <c r="A8" s="11" t="s">
        <v>62</v>
      </c>
      <c r="B8" s="8"/>
      <c r="C8" s="9"/>
      <c r="D8" s="9"/>
      <c r="E8" s="9"/>
      <c r="F8" s="9"/>
    </row>
    <row r="9" spans="1:6" ht="25.5" x14ac:dyDescent="0.25">
      <c r="A9" s="11" t="s">
        <v>63</v>
      </c>
      <c r="B9" s="8"/>
      <c r="C9" s="9"/>
      <c r="D9" s="9"/>
      <c r="E9" s="9"/>
      <c r="F9" s="9"/>
    </row>
    <row r="10" spans="1:6" ht="25.5" x14ac:dyDescent="0.25">
      <c r="A10" s="18" t="s">
        <v>64</v>
      </c>
      <c r="B10" s="8"/>
      <c r="C10" s="9"/>
      <c r="D10" s="9"/>
      <c r="E10" s="9"/>
      <c r="F10" s="9"/>
    </row>
    <row r="11" spans="1:6" x14ac:dyDescent="0.25">
      <c r="A11" s="18"/>
      <c r="B11" s="8"/>
      <c r="C11" s="9"/>
      <c r="D11" s="9"/>
      <c r="E11" s="9"/>
      <c r="F11" s="9"/>
    </row>
    <row r="12" spans="1:6" x14ac:dyDescent="0.25">
      <c r="A12" s="11" t="s">
        <v>65</v>
      </c>
      <c r="B12" s="8"/>
      <c r="C12" s="9"/>
      <c r="D12" s="9"/>
      <c r="E12" s="9"/>
      <c r="F12" s="9"/>
    </row>
    <row r="13" spans="1:6" x14ac:dyDescent="0.25">
      <c r="A13" s="25" t="s">
        <v>56</v>
      </c>
      <c r="B13" s="8"/>
      <c r="C13" s="9"/>
      <c r="D13" s="9"/>
      <c r="E13" s="9"/>
      <c r="F13" s="9"/>
    </row>
    <row r="14" spans="1:6" x14ac:dyDescent="0.25">
      <c r="A14" s="13" t="s">
        <v>57</v>
      </c>
      <c r="B14" s="8"/>
      <c r="C14" s="9"/>
      <c r="D14" s="9"/>
      <c r="E14" s="9"/>
      <c r="F14" s="10"/>
    </row>
    <row r="15" spans="1:6" x14ac:dyDescent="0.25">
      <c r="A15" s="25" t="s">
        <v>58</v>
      </c>
      <c r="B15" s="8"/>
      <c r="C15" s="9"/>
      <c r="D15" s="9"/>
      <c r="E15" s="9"/>
      <c r="F15" s="10"/>
    </row>
    <row r="16" spans="1:6" x14ac:dyDescent="0.25">
      <c r="A16" s="13" t="s">
        <v>59</v>
      </c>
      <c r="B16" s="8"/>
      <c r="C16" s="9"/>
      <c r="D16" s="9"/>
      <c r="E16" s="9"/>
      <c r="F16" s="10"/>
    </row>
  </sheetData>
  <mergeCells count="3">
    <mergeCell ref="A1:F1"/>
    <mergeCell ref="A3:F3"/>
    <mergeCell ref="A5:F5"/>
  </mergeCells>
  <pageMargins left="0.7" right="0.7" top="0.75" bottom="0.75" header="0.3" footer="0.3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workbookViewId="0">
      <selection activeCell="E17" sqref="E17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.7109375" customWidth="1"/>
    <col min="4" max="4" width="30" customWidth="1"/>
    <col min="5" max="9" width="25.28515625" customWidth="1"/>
  </cols>
  <sheetData>
    <row r="1" spans="1:9" ht="42" customHeight="1" x14ac:dyDescent="0.25">
      <c r="A1" s="81" t="s">
        <v>75</v>
      </c>
      <c r="B1" s="81"/>
      <c r="C1" s="81"/>
      <c r="D1" s="81"/>
      <c r="E1" s="81"/>
      <c r="F1" s="81"/>
      <c r="G1" s="81"/>
      <c r="H1" s="81"/>
      <c r="I1" s="81"/>
    </row>
    <row r="2" spans="1:9" ht="18" x14ac:dyDescent="0.25">
      <c r="A2" s="4"/>
      <c r="B2" s="4"/>
      <c r="C2" s="4"/>
      <c r="D2" s="4"/>
      <c r="E2" s="4"/>
      <c r="F2" s="4"/>
      <c r="G2" s="4"/>
      <c r="H2" s="5"/>
      <c r="I2" s="5"/>
    </row>
    <row r="3" spans="1:9" ht="18" customHeight="1" x14ac:dyDescent="0.25">
      <c r="A3" s="81" t="s">
        <v>17</v>
      </c>
      <c r="B3" s="82"/>
      <c r="C3" s="82"/>
      <c r="D3" s="82"/>
      <c r="E3" s="82"/>
      <c r="F3" s="82"/>
      <c r="G3" s="82"/>
      <c r="H3" s="82"/>
      <c r="I3" s="82"/>
    </row>
    <row r="4" spans="1:9" ht="18" x14ac:dyDescent="0.25">
      <c r="A4" s="4"/>
      <c r="B4" s="4"/>
      <c r="C4" s="4"/>
      <c r="D4" s="4"/>
      <c r="E4" s="4"/>
      <c r="F4" s="4"/>
      <c r="G4" s="4"/>
      <c r="H4" s="5"/>
      <c r="I4" s="5"/>
    </row>
    <row r="5" spans="1:9" ht="25.5" x14ac:dyDescent="0.25">
      <c r="A5" s="104" t="s">
        <v>19</v>
      </c>
      <c r="B5" s="105"/>
      <c r="C5" s="106"/>
      <c r="D5" s="19" t="s">
        <v>20</v>
      </c>
      <c r="E5" s="19" t="s">
        <v>35</v>
      </c>
      <c r="F5" s="20" t="s">
        <v>36</v>
      </c>
      <c r="G5" s="20" t="s">
        <v>33</v>
      </c>
      <c r="H5" s="20" t="s">
        <v>26</v>
      </c>
      <c r="I5" s="20" t="s">
        <v>34</v>
      </c>
    </row>
    <row r="6" spans="1:9" x14ac:dyDescent="0.25">
      <c r="A6" s="104" t="s">
        <v>131</v>
      </c>
      <c r="B6" s="121"/>
      <c r="C6" s="122"/>
      <c r="D6" s="19" t="s">
        <v>127</v>
      </c>
      <c r="E6" s="123">
        <f>E7+E17</f>
        <v>1440529.0599999996</v>
      </c>
      <c r="F6" s="123">
        <f t="shared" ref="F6:I6" si="0">F7+F17</f>
        <v>1902487</v>
      </c>
      <c r="G6" s="123">
        <f t="shared" si="0"/>
        <v>1825316</v>
      </c>
      <c r="H6" s="123">
        <f t="shared" si="0"/>
        <v>1801866</v>
      </c>
      <c r="I6" s="123">
        <f t="shared" si="0"/>
        <v>1801866</v>
      </c>
    </row>
    <row r="7" spans="1:9" ht="32.25" customHeight="1" x14ac:dyDescent="0.25">
      <c r="A7" s="101" t="s">
        <v>100</v>
      </c>
      <c r="B7" s="102"/>
      <c r="C7" s="103"/>
      <c r="D7" s="76" t="s">
        <v>99</v>
      </c>
      <c r="E7" s="71">
        <f>E8+E13</f>
        <v>57810.960000000006</v>
      </c>
      <c r="F7" s="71">
        <f t="shared" ref="F7:I7" si="1">F8+F13</f>
        <v>45366</v>
      </c>
      <c r="G7" s="71">
        <f t="shared" si="1"/>
        <v>45366</v>
      </c>
      <c r="H7" s="71">
        <f t="shared" si="1"/>
        <v>45366</v>
      </c>
      <c r="I7" s="71">
        <f t="shared" si="1"/>
        <v>45366</v>
      </c>
    </row>
    <row r="8" spans="1:9" ht="42.75" customHeight="1" x14ac:dyDescent="0.25">
      <c r="A8" s="101" t="s">
        <v>111</v>
      </c>
      <c r="B8" s="102"/>
      <c r="C8" s="103"/>
      <c r="D8" s="28" t="s">
        <v>101</v>
      </c>
      <c r="E8" s="8">
        <f>E9</f>
        <v>57795.55</v>
      </c>
      <c r="F8" s="8">
        <f t="shared" ref="F8:I8" si="2">F9</f>
        <v>45366</v>
      </c>
      <c r="G8" s="8">
        <f t="shared" si="2"/>
        <v>45366</v>
      </c>
      <c r="H8" s="8">
        <f t="shared" si="2"/>
        <v>45366</v>
      </c>
      <c r="I8" s="8">
        <f t="shared" si="2"/>
        <v>45366</v>
      </c>
    </row>
    <row r="9" spans="1:9" x14ac:dyDescent="0.25">
      <c r="A9" s="107" t="s">
        <v>104</v>
      </c>
      <c r="B9" s="108"/>
      <c r="C9" s="109"/>
      <c r="D9" s="38" t="s">
        <v>105</v>
      </c>
      <c r="E9" s="8">
        <f>E10</f>
        <v>57795.55</v>
      </c>
      <c r="F9" s="8">
        <f t="shared" ref="F9:I9" si="3">F10</f>
        <v>45366</v>
      </c>
      <c r="G9" s="8">
        <f t="shared" si="3"/>
        <v>45366</v>
      </c>
      <c r="H9" s="8">
        <f t="shared" si="3"/>
        <v>45366</v>
      </c>
      <c r="I9" s="8">
        <f t="shared" si="3"/>
        <v>45366</v>
      </c>
    </row>
    <row r="10" spans="1:9" x14ac:dyDescent="0.25">
      <c r="A10" s="110">
        <v>3</v>
      </c>
      <c r="B10" s="111"/>
      <c r="C10" s="112"/>
      <c r="D10" s="27" t="s">
        <v>10</v>
      </c>
      <c r="E10" s="8">
        <f>E11+E12</f>
        <v>57795.55</v>
      </c>
      <c r="F10" s="8">
        <f t="shared" ref="F10:I10" si="4">F11+F12</f>
        <v>45366</v>
      </c>
      <c r="G10" s="8">
        <f t="shared" si="4"/>
        <v>45366</v>
      </c>
      <c r="H10" s="8">
        <f t="shared" si="4"/>
        <v>45366</v>
      </c>
      <c r="I10" s="8">
        <f t="shared" si="4"/>
        <v>45366</v>
      </c>
    </row>
    <row r="11" spans="1:9" x14ac:dyDescent="0.25">
      <c r="A11" s="110">
        <v>32</v>
      </c>
      <c r="B11" s="111"/>
      <c r="C11" s="112"/>
      <c r="D11" s="75" t="s">
        <v>21</v>
      </c>
      <c r="E11" s="8">
        <v>55541.3</v>
      </c>
      <c r="F11" s="9">
        <v>44344.17</v>
      </c>
      <c r="G11" s="9">
        <v>44346</v>
      </c>
      <c r="H11" s="9">
        <v>44346</v>
      </c>
      <c r="I11" s="10">
        <v>44346</v>
      </c>
    </row>
    <row r="12" spans="1:9" x14ac:dyDescent="0.25">
      <c r="A12" s="110">
        <v>34</v>
      </c>
      <c r="B12" s="111"/>
      <c r="C12" s="112"/>
      <c r="D12" s="27" t="s">
        <v>79</v>
      </c>
      <c r="E12" s="8">
        <v>2254.25</v>
      </c>
      <c r="F12" s="9">
        <v>1021.83</v>
      </c>
      <c r="G12" s="9">
        <v>1020</v>
      </c>
      <c r="H12" s="9">
        <v>1020</v>
      </c>
      <c r="I12" s="10">
        <v>1020</v>
      </c>
    </row>
    <row r="13" spans="1:9" ht="27" customHeight="1" x14ac:dyDescent="0.25">
      <c r="A13" s="101" t="s">
        <v>106</v>
      </c>
      <c r="B13" s="102"/>
      <c r="C13" s="103"/>
      <c r="D13" s="28" t="s">
        <v>107</v>
      </c>
      <c r="E13" s="8">
        <f>E14</f>
        <v>15.41</v>
      </c>
      <c r="F13" s="8">
        <f t="shared" ref="F13:I13" si="5">F14</f>
        <v>0</v>
      </c>
      <c r="G13" s="8">
        <f t="shared" si="5"/>
        <v>0</v>
      </c>
      <c r="H13" s="8">
        <f t="shared" si="5"/>
        <v>0</v>
      </c>
      <c r="I13" s="8">
        <f t="shared" si="5"/>
        <v>0</v>
      </c>
    </row>
    <row r="14" spans="1:9" ht="15" customHeight="1" x14ac:dyDescent="0.25">
      <c r="A14" s="107" t="s">
        <v>104</v>
      </c>
      <c r="B14" s="108"/>
      <c r="C14" s="109"/>
      <c r="D14" s="38" t="s">
        <v>105</v>
      </c>
      <c r="E14" s="8">
        <f>E15</f>
        <v>15.41</v>
      </c>
      <c r="F14" s="8">
        <f t="shared" ref="F14:I14" si="6">F15</f>
        <v>0</v>
      </c>
      <c r="G14" s="8">
        <f t="shared" si="6"/>
        <v>0</v>
      </c>
      <c r="H14" s="8">
        <f t="shared" si="6"/>
        <v>0</v>
      </c>
      <c r="I14" s="8">
        <f t="shared" si="6"/>
        <v>0</v>
      </c>
    </row>
    <row r="15" spans="1:9" ht="25.5" x14ac:dyDescent="0.25">
      <c r="A15" s="110">
        <v>4</v>
      </c>
      <c r="B15" s="111"/>
      <c r="C15" s="112"/>
      <c r="D15" s="27" t="s">
        <v>12</v>
      </c>
      <c r="E15" s="8">
        <f>E16</f>
        <v>15.41</v>
      </c>
      <c r="F15" s="9"/>
      <c r="G15" s="9"/>
      <c r="H15" s="9"/>
      <c r="I15" s="10"/>
    </row>
    <row r="16" spans="1:9" ht="25.5" x14ac:dyDescent="0.25">
      <c r="A16" s="113">
        <v>42</v>
      </c>
      <c r="B16" s="114"/>
      <c r="C16" s="115"/>
      <c r="D16" s="27" t="s">
        <v>30</v>
      </c>
      <c r="E16" s="8">
        <v>15.41</v>
      </c>
      <c r="F16" s="9"/>
      <c r="G16" s="9"/>
      <c r="H16" s="9"/>
      <c r="I16" s="10"/>
    </row>
    <row r="17" spans="1:9" ht="40.5" customHeight="1" x14ac:dyDescent="0.25">
      <c r="A17" s="101" t="s">
        <v>108</v>
      </c>
      <c r="B17" s="102"/>
      <c r="C17" s="103"/>
      <c r="D17" s="76" t="s">
        <v>109</v>
      </c>
      <c r="E17" s="71">
        <f>E18+E27</f>
        <v>1382718.0999999996</v>
      </c>
      <c r="F17" s="71">
        <f>F18+F27</f>
        <v>1857121</v>
      </c>
      <c r="G17" s="71">
        <f>G18+G27</f>
        <v>1779950</v>
      </c>
      <c r="H17" s="71">
        <f>H18+H27</f>
        <v>1756500</v>
      </c>
      <c r="I17" s="71">
        <f>I18+I27</f>
        <v>1756500</v>
      </c>
    </row>
    <row r="18" spans="1:9" ht="40.5" customHeight="1" x14ac:dyDescent="0.25">
      <c r="A18" s="101" t="s">
        <v>111</v>
      </c>
      <c r="B18" s="102"/>
      <c r="C18" s="103"/>
      <c r="D18" s="76" t="s">
        <v>128</v>
      </c>
      <c r="E18" s="71">
        <f>E19</f>
        <v>50995.88</v>
      </c>
      <c r="F18" s="71">
        <f t="shared" ref="F18:I18" si="7">F19</f>
        <v>184746</v>
      </c>
      <c r="G18" s="71">
        <f t="shared" si="7"/>
        <v>110000</v>
      </c>
      <c r="H18" s="71">
        <f t="shared" si="7"/>
        <v>110000</v>
      </c>
      <c r="I18" s="71">
        <f t="shared" si="7"/>
        <v>110000</v>
      </c>
    </row>
    <row r="19" spans="1:9" s="120" customFormat="1" x14ac:dyDescent="0.25">
      <c r="A19" s="116" t="s">
        <v>102</v>
      </c>
      <c r="B19" s="117"/>
      <c r="C19" s="118"/>
      <c r="D19" s="119" t="s">
        <v>103</v>
      </c>
      <c r="E19" s="71">
        <f>E20+E24</f>
        <v>50995.88</v>
      </c>
      <c r="F19" s="71">
        <f>F20+F24</f>
        <v>184746</v>
      </c>
      <c r="G19" s="71">
        <f>G20+G24</f>
        <v>110000</v>
      </c>
      <c r="H19" s="71">
        <f>H20+H24</f>
        <v>110000</v>
      </c>
      <c r="I19" s="71">
        <f>I20+I24</f>
        <v>110000</v>
      </c>
    </row>
    <row r="20" spans="1:9" x14ac:dyDescent="0.25">
      <c r="A20" s="110">
        <v>3</v>
      </c>
      <c r="B20" s="111"/>
      <c r="C20" s="112"/>
      <c r="D20" s="75" t="s">
        <v>10</v>
      </c>
      <c r="E20" s="8">
        <f>E21+E22+E23</f>
        <v>48268.43</v>
      </c>
      <c r="F20" s="8">
        <f t="shared" ref="F20:I20" si="8">F21+F22+F23</f>
        <v>112121</v>
      </c>
      <c r="G20" s="8">
        <f t="shared" si="8"/>
        <v>110000</v>
      </c>
      <c r="H20" s="8">
        <f t="shared" si="8"/>
        <v>110000</v>
      </c>
      <c r="I20" s="8">
        <f t="shared" si="8"/>
        <v>110000</v>
      </c>
    </row>
    <row r="21" spans="1:9" ht="25.5" x14ac:dyDescent="0.25">
      <c r="A21" s="110">
        <v>31</v>
      </c>
      <c r="B21" s="111"/>
      <c r="C21" s="112"/>
      <c r="D21" s="75" t="s">
        <v>129</v>
      </c>
      <c r="E21" s="8">
        <v>33499.599999999999</v>
      </c>
      <c r="F21" s="8">
        <v>45940</v>
      </c>
      <c r="G21" s="8">
        <v>45940</v>
      </c>
      <c r="H21" s="8">
        <v>45940</v>
      </c>
      <c r="I21" s="8">
        <v>45940</v>
      </c>
    </row>
    <row r="22" spans="1:9" ht="38.25" x14ac:dyDescent="0.25">
      <c r="A22" s="110">
        <v>32</v>
      </c>
      <c r="B22" s="111"/>
      <c r="C22" s="112"/>
      <c r="D22" s="75" t="s">
        <v>130</v>
      </c>
      <c r="E22" s="8">
        <v>14768.83</v>
      </c>
      <c r="F22" s="8">
        <v>64981</v>
      </c>
      <c r="G22" s="8">
        <v>62860</v>
      </c>
      <c r="H22" s="8">
        <v>62860</v>
      </c>
      <c r="I22" s="8">
        <v>62860</v>
      </c>
    </row>
    <row r="23" spans="1:9" x14ac:dyDescent="0.25">
      <c r="A23" s="110">
        <v>34</v>
      </c>
      <c r="B23" s="111"/>
      <c r="C23" s="112"/>
      <c r="D23" s="75" t="s">
        <v>79</v>
      </c>
      <c r="E23" s="8"/>
      <c r="F23" s="8">
        <v>1200</v>
      </c>
      <c r="G23" s="8">
        <v>1200</v>
      </c>
      <c r="H23" s="8">
        <v>1200</v>
      </c>
      <c r="I23" s="8">
        <v>1200</v>
      </c>
    </row>
    <row r="24" spans="1:9" ht="25.5" x14ac:dyDescent="0.25">
      <c r="A24" s="110">
        <v>4</v>
      </c>
      <c r="B24" s="111"/>
      <c r="C24" s="112"/>
      <c r="D24" s="75" t="s">
        <v>12</v>
      </c>
      <c r="E24" s="8">
        <f>E25+E26</f>
        <v>2727.45</v>
      </c>
      <c r="F24" s="8">
        <f t="shared" ref="F24:I24" si="9">F25+F26</f>
        <v>72625</v>
      </c>
      <c r="G24" s="8">
        <f t="shared" si="9"/>
        <v>0</v>
      </c>
      <c r="H24" s="8">
        <f t="shared" si="9"/>
        <v>0</v>
      </c>
      <c r="I24" s="8">
        <f t="shared" si="9"/>
        <v>0</v>
      </c>
    </row>
    <row r="25" spans="1:9" ht="25.5" x14ac:dyDescent="0.25">
      <c r="A25" s="110">
        <v>42</v>
      </c>
      <c r="B25" s="111"/>
      <c r="C25" s="112"/>
      <c r="D25" s="75" t="s">
        <v>30</v>
      </c>
      <c r="E25" s="8">
        <v>2727.45</v>
      </c>
      <c r="F25" s="9"/>
      <c r="G25" s="9"/>
      <c r="H25" s="9"/>
      <c r="I25" s="10"/>
    </row>
    <row r="26" spans="1:9" ht="25.5" x14ac:dyDescent="0.25">
      <c r="A26" s="110">
        <v>45</v>
      </c>
      <c r="B26" s="111"/>
      <c r="C26" s="112"/>
      <c r="D26" s="75" t="s">
        <v>83</v>
      </c>
      <c r="E26" s="8"/>
      <c r="F26" s="8">
        <v>72625</v>
      </c>
      <c r="G26" s="8"/>
      <c r="H26" s="8"/>
      <c r="I26" s="124"/>
    </row>
    <row r="27" spans="1:9" ht="42.75" customHeight="1" x14ac:dyDescent="0.25">
      <c r="A27" s="101" t="s">
        <v>110</v>
      </c>
      <c r="B27" s="102"/>
      <c r="C27" s="103"/>
      <c r="D27" s="76" t="s">
        <v>132</v>
      </c>
      <c r="E27" s="71">
        <f>E28+E33+E38+E43+E53+E60</f>
        <v>1331722.2199999997</v>
      </c>
      <c r="F27" s="71">
        <f t="shared" ref="F27:I27" si="10">F28+F33+F38+F43+F53+F60</f>
        <v>1672375</v>
      </c>
      <c r="G27" s="71">
        <f t="shared" si="10"/>
        <v>1669950</v>
      </c>
      <c r="H27" s="71">
        <f t="shared" si="10"/>
        <v>1646500</v>
      </c>
      <c r="I27" s="71">
        <f t="shared" si="10"/>
        <v>1646500</v>
      </c>
    </row>
    <row r="28" spans="1:9" s="120" customFormat="1" ht="15" customHeight="1" x14ac:dyDescent="0.25">
      <c r="A28" s="116" t="s">
        <v>113</v>
      </c>
      <c r="B28" s="117"/>
      <c r="C28" s="118"/>
      <c r="D28" s="119" t="s">
        <v>114</v>
      </c>
      <c r="E28" s="71">
        <f>E29+E31</f>
        <v>1602.29</v>
      </c>
      <c r="F28" s="71">
        <f t="shared" ref="F28:I28" si="11">F29+F31</f>
        <v>2000</v>
      </c>
      <c r="G28" s="71">
        <f t="shared" si="11"/>
        <v>2000</v>
      </c>
      <c r="H28" s="71">
        <f t="shared" si="11"/>
        <v>2000</v>
      </c>
      <c r="I28" s="71">
        <f t="shared" si="11"/>
        <v>2000</v>
      </c>
    </row>
    <row r="29" spans="1:9" x14ac:dyDescent="0.25">
      <c r="A29" s="110">
        <v>3</v>
      </c>
      <c r="B29" s="111"/>
      <c r="C29" s="112"/>
      <c r="D29" s="75" t="s">
        <v>10</v>
      </c>
      <c r="E29" s="8">
        <f>E30</f>
        <v>970.29</v>
      </c>
      <c r="F29" s="8">
        <f>F30</f>
        <v>1600</v>
      </c>
      <c r="G29" s="8">
        <f t="shared" ref="G29" si="12">G30</f>
        <v>1600</v>
      </c>
      <c r="H29" s="8">
        <f t="shared" ref="H29" si="13">H30</f>
        <v>1600</v>
      </c>
      <c r="I29" s="8">
        <f t="shared" ref="I29" si="14">I30</f>
        <v>1600</v>
      </c>
    </row>
    <row r="30" spans="1:9" x14ac:dyDescent="0.25">
      <c r="A30" s="110">
        <v>32</v>
      </c>
      <c r="B30" s="111"/>
      <c r="C30" s="112"/>
      <c r="D30" s="75" t="s">
        <v>21</v>
      </c>
      <c r="E30" s="8">
        <v>970.29</v>
      </c>
      <c r="F30" s="9">
        <v>1600</v>
      </c>
      <c r="G30" s="9">
        <v>1600</v>
      </c>
      <c r="H30" s="9">
        <v>1600</v>
      </c>
      <c r="I30" s="10">
        <v>1600</v>
      </c>
    </row>
    <row r="31" spans="1:9" ht="25.5" x14ac:dyDescent="0.25">
      <c r="A31" s="110">
        <v>4</v>
      </c>
      <c r="B31" s="111"/>
      <c r="C31" s="112"/>
      <c r="D31" s="75" t="s">
        <v>12</v>
      </c>
      <c r="E31" s="8">
        <f>E32</f>
        <v>632</v>
      </c>
      <c r="F31" s="8">
        <f t="shared" ref="F31:I31" si="15">F32</f>
        <v>400</v>
      </c>
      <c r="G31" s="8">
        <f t="shared" si="15"/>
        <v>400</v>
      </c>
      <c r="H31" s="8">
        <f t="shared" si="15"/>
        <v>400</v>
      </c>
      <c r="I31" s="8">
        <f t="shared" si="15"/>
        <v>400</v>
      </c>
    </row>
    <row r="32" spans="1:9" ht="25.5" x14ac:dyDescent="0.25">
      <c r="A32" s="113">
        <v>42</v>
      </c>
      <c r="B32" s="114"/>
      <c r="C32" s="115"/>
      <c r="D32" s="75" t="s">
        <v>30</v>
      </c>
      <c r="E32" s="8">
        <v>632</v>
      </c>
      <c r="F32" s="9">
        <v>400</v>
      </c>
      <c r="G32" s="9">
        <v>400</v>
      </c>
      <c r="H32" s="9">
        <v>400</v>
      </c>
      <c r="I32" s="10">
        <v>400</v>
      </c>
    </row>
    <row r="33" spans="1:9" s="120" customFormat="1" x14ac:dyDescent="0.25">
      <c r="A33" s="116" t="s">
        <v>115</v>
      </c>
      <c r="B33" s="117"/>
      <c r="C33" s="118"/>
      <c r="D33" s="119" t="s">
        <v>116</v>
      </c>
      <c r="E33" s="71">
        <f>E34+E36</f>
        <v>6949.54</v>
      </c>
      <c r="F33" s="71">
        <f t="shared" ref="F33" si="16">F34+F36</f>
        <v>6769</v>
      </c>
      <c r="G33" s="71">
        <f t="shared" ref="G33" si="17">G34+G36</f>
        <v>5510</v>
      </c>
      <c r="H33" s="71">
        <f t="shared" ref="H33" si="18">H34+H36</f>
        <v>4510</v>
      </c>
      <c r="I33" s="71">
        <f t="shared" ref="I33" si="19">I34+I36</f>
        <v>4510</v>
      </c>
    </row>
    <row r="34" spans="1:9" x14ac:dyDescent="0.25">
      <c r="A34" s="110">
        <v>3</v>
      </c>
      <c r="B34" s="111"/>
      <c r="C34" s="112"/>
      <c r="D34" s="75" t="s">
        <v>10</v>
      </c>
      <c r="E34" s="8">
        <f>E35</f>
        <v>6949.54</v>
      </c>
      <c r="F34" s="8">
        <f>F35</f>
        <v>5069</v>
      </c>
      <c r="G34" s="8">
        <f t="shared" ref="G34" si="20">G35</f>
        <v>5010</v>
      </c>
      <c r="H34" s="8">
        <f t="shared" ref="H34" si="21">H35</f>
        <v>4010</v>
      </c>
      <c r="I34" s="8">
        <f t="shared" ref="I34" si="22">I35</f>
        <v>4010</v>
      </c>
    </row>
    <row r="35" spans="1:9" x14ac:dyDescent="0.25">
      <c r="A35" s="110">
        <v>32</v>
      </c>
      <c r="B35" s="111"/>
      <c r="C35" s="112"/>
      <c r="D35" s="75" t="s">
        <v>21</v>
      </c>
      <c r="E35" s="8">
        <v>6949.54</v>
      </c>
      <c r="F35" s="9">
        <v>5069</v>
      </c>
      <c r="G35" s="9">
        <v>5010</v>
      </c>
      <c r="H35" s="9">
        <v>4010</v>
      </c>
      <c r="I35" s="10">
        <v>4010</v>
      </c>
    </row>
    <row r="36" spans="1:9" ht="25.5" x14ac:dyDescent="0.25">
      <c r="A36" s="110">
        <v>4</v>
      </c>
      <c r="B36" s="111"/>
      <c r="C36" s="112"/>
      <c r="D36" s="75" t="s">
        <v>12</v>
      </c>
      <c r="E36" s="8">
        <f>E37</f>
        <v>0</v>
      </c>
      <c r="F36" s="8">
        <f t="shared" ref="F36" si="23">F37</f>
        <v>1700</v>
      </c>
      <c r="G36" s="8">
        <f t="shared" ref="G36" si="24">G37</f>
        <v>500</v>
      </c>
      <c r="H36" s="8">
        <f t="shared" ref="H36" si="25">H37</f>
        <v>500</v>
      </c>
      <c r="I36" s="8">
        <f t="shared" ref="I36" si="26">I37</f>
        <v>500</v>
      </c>
    </row>
    <row r="37" spans="1:9" ht="25.5" x14ac:dyDescent="0.25">
      <c r="A37" s="113">
        <v>42</v>
      </c>
      <c r="B37" s="114"/>
      <c r="C37" s="115"/>
      <c r="D37" s="75" t="s">
        <v>30</v>
      </c>
      <c r="E37" s="8">
        <v>0</v>
      </c>
      <c r="F37" s="9">
        <v>1700</v>
      </c>
      <c r="G37" s="9">
        <v>500</v>
      </c>
      <c r="H37" s="9">
        <v>500</v>
      </c>
      <c r="I37" s="10">
        <v>500</v>
      </c>
    </row>
    <row r="38" spans="1:9" s="120" customFormat="1" x14ac:dyDescent="0.25">
      <c r="A38" s="116" t="s">
        <v>117</v>
      </c>
      <c r="B38" s="117"/>
      <c r="C38" s="118"/>
      <c r="D38" s="119" t="s">
        <v>118</v>
      </c>
      <c r="E38" s="71">
        <f>E39+E41</f>
        <v>50272.82</v>
      </c>
      <c r="F38" s="71">
        <f t="shared" ref="F38" si="27">F39+F41</f>
        <v>65070</v>
      </c>
      <c r="G38" s="71">
        <f t="shared" ref="G38" si="28">G39+G41</f>
        <v>53000</v>
      </c>
      <c r="H38" s="71">
        <f t="shared" ref="H38" si="29">H39+H41</f>
        <v>38000</v>
      </c>
      <c r="I38" s="71">
        <f t="shared" ref="I38" si="30">I39+I41</f>
        <v>38000</v>
      </c>
    </row>
    <row r="39" spans="1:9" x14ac:dyDescent="0.25">
      <c r="A39" s="110">
        <v>3</v>
      </c>
      <c r="B39" s="111"/>
      <c r="C39" s="112"/>
      <c r="D39" s="75" t="s">
        <v>10</v>
      </c>
      <c r="E39" s="8">
        <f>E40</f>
        <v>49009.71</v>
      </c>
      <c r="F39" s="8">
        <f>F40</f>
        <v>35820</v>
      </c>
      <c r="G39" s="8">
        <f t="shared" ref="G39" si="31">G40</f>
        <v>33800</v>
      </c>
      <c r="H39" s="8">
        <f t="shared" ref="H39" si="32">H40</f>
        <v>28800</v>
      </c>
      <c r="I39" s="8">
        <f t="shared" ref="I39" si="33">I40</f>
        <v>28800</v>
      </c>
    </row>
    <row r="40" spans="1:9" x14ac:dyDescent="0.25">
      <c r="A40" s="110">
        <v>32</v>
      </c>
      <c r="B40" s="111"/>
      <c r="C40" s="112"/>
      <c r="D40" s="75" t="s">
        <v>21</v>
      </c>
      <c r="E40" s="8">
        <v>49009.71</v>
      </c>
      <c r="F40" s="9">
        <v>35820</v>
      </c>
      <c r="G40" s="9">
        <v>33800</v>
      </c>
      <c r="H40" s="9">
        <v>28800</v>
      </c>
      <c r="I40" s="10">
        <v>28800</v>
      </c>
    </row>
    <row r="41" spans="1:9" ht="25.5" x14ac:dyDescent="0.25">
      <c r="A41" s="110">
        <v>4</v>
      </c>
      <c r="B41" s="111"/>
      <c r="C41" s="112"/>
      <c r="D41" s="75" t="s">
        <v>12</v>
      </c>
      <c r="E41" s="8">
        <f>E42</f>
        <v>1263.1099999999999</v>
      </c>
      <c r="F41" s="8">
        <f t="shared" ref="F41" si="34">F42</f>
        <v>29250</v>
      </c>
      <c r="G41" s="8">
        <f t="shared" ref="G41" si="35">G42</f>
        <v>19200</v>
      </c>
      <c r="H41" s="8">
        <f t="shared" ref="H41" si="36">H42</f>
        <v>9200</v>
      </c>
      <c r="I41" s="8">
        <f t="shared" ref="I41" si="37">I42</f>
        <v>9200</v>
      </c>
    </row>
    <row r="42" spans="1:9" ht="25.5" x14ac:dyDescent="0.25">
      <c r="A42" s="113">
        <v>42</v>
      </c>
      <c r="B42" s="114"/>
      <c r="C42" s="115"/>
      <c r="D42" s="75" t="s">
        <v>30</v>
      </c>
      <c r="E42" s="8">
        <v>1263.1099999999999</v>
      </c>
      <c r="F42" s="9">
        <v>29250</v>
      </c>
      <c r="G42" s="9">
        <v>19200</v>
      </c>
      <c r="H42" s="9">
        <v>9200</v>
      </c>
      <c r="I42" s="10">
        <v>9200</v>
      </c>
    </row>
    <row r="43" spans="1:9" s="120" customFormat="1" x14ac:dyDescent="0.25">
      <c r="A43" s="116" t="s">
        <v>119</v>
      </c>
      <c r="B43" s="117"/>
      <c r="C43" s="118"/>
      <c r="D43" s="119" t="s">
        <v>120</v>
      </c>
      <c r="E43" s="71">
        <f>E44+E51</f>
        <v>1221076.7399999998</v>
      </c>
      <c r="F43" s="71">
        <f t="shared" ref="F43" si="38">F44+F51</f>
        <v>1572019</v>
      </c>
      <c r="G43" s="71">
        <f t="shared" ref="G43" si="39">G44+G51</f>
        <v>1590350</v>
      </c>
      <c r="H43" s="71">
        <f t="shared" ref="H43" si="40">H44+H51</f>
        <v>1590350</v>
      </c>
      <c r="I43" s="71">
        <f t="shared" ref="I43" si="41">I44+I51</f>
        <v>1590350</v>
      </c>
    </row>
    <row r="44" spans="1:9" x14ac:dyDescent="0.25">
      <c r="A44" s="110">
        <v>3</v>
      </c>
      <c r="B44" s="111"/>
      <c r="C44" s="112"/>
      <c r="D44" s="75" t="s">
        <v>10</v>
      </c>
      <c r="E44" s="8">
        <f>E45+E46+E47+E48+E49+E50</f>
        <v>1217455.8399999999</v>
      </c>
      <c r="F44" s="8">
        <f t="shared" ref="F44:I44" si="42">F45+F46+F47+F48+F49+F50</f>
        <v>1569519</v>
      </c>
      <c r="G44" s="8">
        <f t="shared" si="42"/>
        <v>1587350</v>
      </c>
      <c r="H44" s="8">
        <f t="shared" si="42"/>
        <v>1587350</v>
      </c>
      <c r="I44" s="8">
        <f t="shared" si="42"/>
        <v>1587350</v>
      </c>
    </row>
    <row r="45" spans="1:9" x14ac:dyDescent="0.25">
      <c r="A45" s="110">
        <v>31</v>
      </c>
      <c r="B45" s="111"/>
      <c r="C45" s="112"/>
      <c r="D45" s="75" t="s">
        <v>11</v>
      </c>
      <c r="E45" s="8">
        <v>1132485.3999999999</v>
      </c>
      <c r="F45" s="8">
        <v>1409750</v>
      </c>
      <c r="G45" s="8">
        <v>1409750</v>
      </c>
      <c r="H45" s="8">
        <v>1409750</v>
      </c>
      <c r="I45" s="8">
        <v>1409750</v>
      </c>
    </row>
    <row r="46" spans="1:9" x14ac:dyDescent="0.25">
      <c r="A46" s="110">
        <v>32</v>
      </c>
      <c r="B46" s="111"/>
      <c r="C46" s="112"/>
      <c r="D46" s="75" t="s">
        <v>21</v>
      </c>
      <c r="E46" s="8">
        <v>67746.77</v>
      </c>
      <c r="F46" s="8">
        <v>142270</v>
      </c>
      <c r="G46" s="8">
        <v>160900</v>
      </c>
      <c r="H46" s="8">
        <v>160900</v>
      </c>
      <c r="I46" s="8">
        <v>160900</v>
      </c>
    </row>
    <row r="47" spans="1:9" x14ac:dyDescent="0.25">
      <c r="A47" s="110">
        <v>34</v>
      </c>
      <c r="B47" s="111"/>
      <c r="C47" s="112"/>
      <c r="D47" s="75" t="s">
        <v>79</v>
      </c>
      <c r="E47" s="8">
        <v>496.98</v>
      </c>
      <c r="F47" s="8"/>
      <c r="G47" s="8"/>
      <c r="H47" s="8"/>
      <c r="I47" s="8"/>
    </row>
    <row r="48" spans="1:9" ht="25.5" x14ac:dyDescent="0.25">
      <c r="A48" s="110">
        <v>36</v>
      </c>
      <c r="B48" s="111"/>
      <c r="C48" s="112"/>
      <c r="D48" s="75" t="s">
        <v>121</v>
      </c>
      <c r="E48" s="8"/>
      <c r="F48" s="8">
        <v>93</v>
      </c>
      <c r="G48" s="8"/>
      <c r="H48" s="8"/>
      <c r="I48" s="8"/>
    </row>
    <row r="49" spans="1:9" ht="38.25" x14ac:dyDescent="0.25">
      <c r="A49" s="110">
        <v>37</v>
      </c>
      <c r="B49" s="111"/>
      <c r="C49" s="112"/>
      <c r="D49" s="75" t="s">
        <v>122</v>
      </c>
      <c r="E49" s="8">
        <v>16726.689999999999</v>
      </c>
      <c r="F49" s="8">
        <v>16720</v>
      </c>
      <c r="G49" s="8">
        <v>16000</v>
      </c>
      <c r="H49" s="8">
        <v>16000</v>
      </c>
      <c r="I49" s="8">
        <v>16000</v>
      </c>
    </row>
    <row r="50" spans="1:9" x14ac:dyDescent="0.25">
      <c r="A50" s="110">
        <v>38</v>
      </c>
      <c r="B50" s="111"/>
      <c r="C50" s="112"/>
      <c r="D50" s="75" t="s">
        <v>112</v>
      </c>
      <c r="E50" s="8"/>
      <c r="F50" s="9">
        <v>686</v>
      </c>
      <c r="G50" s="9">
        <v>700</v>
      </c>
      <c r="H50" s="9">
        <v>700</v>
      </c>
      <c r="I50" s="10">
        <v>700</v>
      </c>
    </row>
    <row r="51" spans="1:9" ht="25.5" x14ac:dyDescent="0.25">
      <c r="A51" s="110">
        <v>4</v>
      </c>
      <c r="B51" s="111"/>
      <c r="C51" s="112"/>
      <c r="D51" s="75" t="s">
        <v>12</v>
      </c>
      <c r="E51" s="8">
        <f>E52</f>
        <v>3620.9</v>
      </c>
      <c r="F51" s="8">
        <f t="shared" ref="F51" si="43">F52</f>
        <v>2500</v>
      </c>
      <c r="G51" s="8">
        <f t="shared" ref="G51" si="44">G52</f>
        <v>3000</v>
      </c>
      <c r="H51" s="8">
        <f t="shared" ref="H51" si="45">H52</f>
        <v>3000</v>
      </c>
      <c r="I51" s="8">
        <f t="shared" ref="I51" si="46">I52</f>
        <v>3000</v>
      </c>
    </row>
    <row r="52" spans="1:9" ht="25.5" x14ac:dyDescent="0.25">
      <c r="A52" s="113">
        <v>42</v>
      </c>
      <c r="B52" s="114"/>
      <c r="C52" s="115"/>
      <c r="D52" s="75" t="s">
        <v>30</v>
      </c>
      <c r="E52" s="8">
        <v>3620.9</v>
      </c>
      <c r="F52" s="9">
        <v>2500</v>
      </c>
      <c r="G52" s="9">
        <v>3000</v>
      </c>
      <c r="H52" s="9">
        <v>3000</v>
      </c>
      <c r="I52" s="10">
        <v>3000</v>
      </c>
    </row>
    <row r="53" spans="1:9" s="120" customFormat="1" x14ac:dyDescent="0.25">
      <c r="A53" s="116" t="s">
        <v>123</v>
      </c>
      <c r="B53" s="117"/>
      <c r="C53" s="118"/>
      <c r="D53" s="119" t="s">
        <v>124</v>
      </c>
      <c r="E53" s="71">
        <f>E54+E58</f>
        <v>38862.049999999996</v>
      </c>
      <c r="F53" s="71">
        <f>F54+F58</f>
        <v>20277</v>
      </c>
      <c r="G53" s="71">
        <f>G54+G58</f>
        <v>7450</v>
      </c>
      <c r="H53" s="71">
        <f>H54+H58</f>
        <v>0</v>
      </c>
      <c r="I53" s="71">
        <f>I54+I58</f>
        <v>0</v>
      </c>
    </row>
    <row r="54" spans="1:9" x14ac:dyDescent="0.25">
      <c r="A54" s="110">
        <v>3</v>
      </c>
      <c r="B54" s="111"/>
      <c r="C54" s="112"/>
      <c r="D54" s="75" t="s">
        <v>10</v>
      </c>
      <c r="E54" s="8">
        <f>E55+E56+E57</f>
        <v>37719.71</v>
      </c>
      <c r="F54" s="8">
        <f t="shared" ref="F54:I54" si="47">F55+F56+F57</f>
        <v>8577</v>
      </c>
      <c r="G54" s="8">
        <f t="shared" si="47"/>
        <v>5450</v>
      </c>
      <c r="H54" s="8">
        <f t="shared" si="47"/>
        <v>0</v>
      </c>
      <c r="I54" s="8">
        <f t="shared" si="47"/>
        <v>0</v>
      </c>
    </row>
    <row r="55" spans="1:9" x14ac:dyDescent="0.25">
      <c r="A55" s="110">
        <v>31</v>
      </c>
      <c r="B55" s="111"/>
      <c r="C55" s="112"/>
      <c r="D55" s="75" t="s">
        <v>11</v>
      </c>
      <c r="E55" s="8"/>
      <c r="F55" s="8"/>
      <c r="G55" s="8"/>
      <c r="H55" s="8"/>
      <c r="I55" s="8"/>
    </row>
    <row r="56" spans="1:9" x14ac:dyDescent="0.25">
      <c r="A56" s="110">
        <v>32</v>
      </c>
      <c r="B56" s="111"/>
      <c r="C56" s="112"/>
      <c r="D56" s="75" t="s">
        <v>21</v>
      </c>
      <c r="E56" s="8">
        <v>37714.9</v>
      </c>
      <c r="F56" s="8">
        <v>8577</v>
      </c>
      <c r="G56" s="8">
        <v>5450</v>
      </c>
      <c r="H56" s="8"/>
      <c r="I56" s="8"/>
    </row>
    <row r="57" spans="1:9" x14ac:dyDescent="0.25">
      <c r="A57" s="110">
        <v>34</v>
      </c>
      <c r="B57" s="111"/>
      <c r="C57" s="112"/>
      <c r="D57" s="75" t="s">
        <v>79</v>
      </c>
      <c r="E57" s="8">
        <v>4.8099999999999996</v>
      </c>
      <c r="F57" s="8"/>
      <c r="G57" s="8"/>
      <c r="H57" s="8"/>
      <c r="I57" s="8"/>
    </row>
    <row r="58" spans="1:9" ht="25.5" x14ac:dyDescent="0.25">
      <c r="A58" s="110">
        <v>4</v>
      </c>
      <c r="B58" s="111"/>
      <c r="C58" s="112"/>
      <c r="D58" s="75" t="s">
        <v>12</v>
      </c>
      <c r="E58" s="8">
        <f>E59</f>
        <v>1142.3399999999999</v>
      </c>
      <c r="F58" s="8">
        <f t="shared" ref="F58" si="48">F59</f>
        <v>11700</v>
      </c>
      <c r="G58" s="8">
        <f t="shared" ref="G58" si="49">G59</f>
        <v>2000</v>
      </c>
      <c r="H58" s="8">
        <f t="shared" ref="H58" si="50">H59</f>
        <v>0</v>
      </c>
      <c r="I58" s="8">
        <f t="shared" ref="I58" si="51">I59</f>
        <v>0</v>
      </c>
    </row>
    <row r="59" spans="1:9" ht="25.5" x14ac:dyDescent="0.25">
      <c r="A59" s="113">
        <v>42</v>
      </c>
      <c r="B59" s="114"/>
      <c r="C59" s="115"/>
      <c r="D59" s="75" t="s">
        <v>30</v>
      </c>
      <c r="E59" s="8">
        <v>1142.3399999999999</v>
      </c>
      <c r="F59" s="9">
        <v>11700</v>
      </c>
      <c r="G59" s="9">
        <v>2000</v>
      </c>
      <c r="H59" s="9">
        <v>0</v>
      </c>
      <c r="I59" s="10">
        <v>0</v>
      </c>
    </row>
    <row r="60" spans="1:9" s="120" customFormat="1" x14ac:dyDescent="0.25">
      <c r="A60" s="116" t="s">
        <v>125</v>
      </c>
      <c r="B60" s="117"/>
      <c r="C60" s="118"/>
      <c r="D60" s="119" t="s">
        <v>126</v>
      </c>
      <c r="E60" s="71">
        <f>E61+E65</f>
        <v>12958.78</v>
      </c>
      <c r="F60" s="71">
        <f>F61+F65</f>
        <v>6240</v>
      </c>
      <c r="G60" s="71">
        <f>G61+G65</f>
        <v>11640</v>
      </c>
      <c r="H60" s="71">
        <f>H61+H65</f>
        <v>11640</v>
      </c>
      <c r="I60" s="71">
        <f>I61+I65</f>
        <v>11640</v>
      </c>
    </row>
    <row r="61" spans="1:9" x14ac:dyDescent="0.25">
      <c r="A61" s="110">
        <v>3</v>
      </c>
      <c r="B61" s="111"/>
      <c r="C61" s="112"/>
      <c r="D61" s="75" t="s">
        <v>10</v>
      </c>
      <c r="E61" s="8">
        <f>E62+E63+E64</f>
        <v>12958.78</v>
      </c>
      <c r="F61" s="8">
        <f t="shared" ref="F61:I61" si="52">F62+F63+F64</f>
        <v>4340</v>
      </c>
      <c r="G61" s="8">
        <f t="shared" si="52"/>
        <v>10640</v>
      </c>
      <c r="H61" s="8">
        <f t="shared" si="52"/>
        <v>10640</v>
      </c>
      <c r="I61" s="8">
        <f t="shared" si="52"/>
        <v>10640</v>
      </c>
    </row>
    <row r="62" spans="1:9" x14ac:dyDescent="0.25">
      <c r="A62" s="110">
        <v>31</v>
      </c>
      <c r="B62" s="111"/>
      <c r="C62" s="112"/>
      <c r="D62" s="75" t="s">
        <v>11</v>
      </c>
      <c r="E62" s="8">
        <v>812.76</v>
      </c>
      <c r="F62" s="8">
        <v>590</v>
      </c>
      <c r="G62" s="8">
        <v>6660</v>
      </c>
      <c r="H62" s="8">
        <v>6660</v>
      </c>
      <c r="I62" s="8">
        <v>6660</v>
      </c>
    </row>
    <row r="63" spans="1:9" x14ac:dyDescent="0.25">
      <c r="A63" s="110">
        <v>32</v>
      </c>
      <c r="B63" s="111"/>
      <c r="C63" s="112"/>
      <c r="D63" s="75" t="s">
        <v>21</v>
      </c>
      <c r="E63" s="8">
        <v>12095.15</v>
      </c>
      <c r="F63" s="8">
        <v>3750</v>
      </c>
      <c r="G63" s="8">
        <v>3980</v>
      </c>
      <c r="H63" s="8">
        <v>3980</v>
      </c>
      <c r="I63" s="8"/>
    </row>
    <row r="64" spans="1:9" ht="38.25" x14ac:dyDescent="0.25">
      <c r="A64" s="110">
        <v>37</v>
      </c>
      <c r="B64" s="111"/>
      <c r="C64" s="112"/>
      <c r="D64" s="75" t="s">
        <v>122</v>
      </c>
      <c r="E64" s="8">
        <v>50.87</v>
      </c>
      <c r="F64" s="8"/>
      <c r="G64" s="8"/>
      <c r="H64" s="8"/>
      <c r="I64" s="8">
        <v>3980</v>
      </c>
    </row>
    <row r="65" spans="1:9" ht="25.5" x14ac:dyDescent="0.25">
      <c r="A65" s="110">
        <v>4</v>
      </c>
      <c r="B65" s="111"/>
      <c r="C65" s="112"/>
      <c r="D65" s="75" t="s">
        <v>12</v>
      </c>
      <c r="E65" s="8">
        <f>E66</f>
        <v>0</v>
      </c>
      <c r="F65" s="8">
        <f t="shared" ref="F65" si="53">F66</f>
        <v>1900</v>
      </c>
      <c r="G65" s="8">
        <f t="shared" ref="G65" si="54">G66</f>
        <v>1000</v>
      </c>
      <c r="H65" s="8">
        <f t="shared" ref="H65" si="55">H66</f>
        <v>1000</v>
      </c>
      <c r="I65" s="8">
        <f t="shared" ref="I65" si="56">I66</f>
        <v>1000</v>
      </c>
    </row>
    <row r="66" spans="1:9" ht="25.5" x14ac:dyDescent="0.25">
      <c r="A66" s="113">
        <v>42</v>
      </c>
      <c r="B66" s="114"/>
      <c r="C66" s="115"/>
      <c r="D66" s="75" t="s">
        <v>30</v>
      </c>
      <c r="E66" s="8">
        <v>0</v>
      </c>
      <c r="F66" s="9">
        <v>1900</v>
      </c>
      <c r="G66" s="9">
        <v>1000</v>
      </c>
      <c r="H66" s="9">
        <v>1000</v>
      </c>
      <c r="I66" s="10">
        <v>1000</v>
      </c>
    </row>
  </sheetData>
  <mergeCells count="64">
    <mergeCell ref="A64:C64"/>
    <mergeCell ref="A65:C65"/>
    <mergeCell ref="A66:C66"/>
    <mergeCell ref="A47:C47"/>
    <mergeCell ref="A63:C63"/>
    <mergeCell ref="A60:C60"/>
    <mergeCell ref="A58:C58"/>
    <mergeCell ref="A59:C59"/>
    <mergeCell ref="A61:C61"/>
    <mergeCell ref="A62:C62"/>
    <mergeCell ref="A53:C53"/>
    <mergeCell ref="A54:C54"/>
    <mergeCell ref="A55:C55"/>
    <mergeCell ref="A57:C57"/>
    <mergeCell ref="A56:C56"/>
    <mergeCell ref="A43:C43"/>
    <mergeCell ref="A44:C44"/>
    <mergeCell ref="A50:C50"/>
    <mergeCell ref="A51:C51"/>
    <mergeCell ref="A52:C52"/>
    <mergeCell ref="A45:C45"/>
    <mergeCell ref="A46:C46"/>
    <mergeCell ref="A48:C48"/>
    <mergeCell ref="A49:C49"/>
    <mergeCell ref="A38:C38"/>
    <mergeCell ref="A39:C39"/>
    <mergeCell ref="A40:C40"/>
    <mergeCell ref="A41:C41"/>
    <mergeCell ref="A42:C42"/>
    <mergeCell ref="A33:C33"/>
    <mergeCell ref="A34:C34"/>
    <mergeCell ref="A35:C35"/>
    <mergeCell ref="A36:C36"/>
    <mergeCell ref="A37:C37"/>
    <mergeCell ref="A21:C21"/>
    <mergeCell ref="A22:C22"/>
    <mergeCell ref="A31:C31"/>
    <mergeCell ref="A32:C32"/>
    <mergeCell ref="A23:C23"/>
    <mergeCell ref="A24:C24"/>
    <mergeCell ref="A25:C25"/>
    <mergeCell ref="A26:C26"/>
    <mergeCell ref="A17:C17"/>
    <mergeCell ref="A27:C27"/>
    <mergeCell ref="A28:C28"/>
    <mergeCell ref="A29:C29"/>
    <mergeCell ref="A30:C30"/>
    <mergeCell ref="A18:C18"/>
    <mergeCell ref="A19:C19"/>
    <mergeCell ref="A20:C20"/>
    <mergeCell ref="A15:C15"/>
    <mergeCell ref="A16:C16"/>
    <mergeCell ref="A13:C13"/>
    <mergeCell ref="A14:C14"/>
    <mergeCell ref="A9:C9"/>
    <mergeCell ref="A10:C10"/>
    <mergeCell ref="A12:C12"/>
    <mergeCell ref="A11:C11"/>
    <mergeCell ref="A7:C7"/>
    <mergeCell ref="A8:C8"/>
    <mergeCell ref="A1:I1"/>
    <mergeCell ref="A3:I3"/>
    <mergeCell ref="A5:C5"/>
    <mergeCell ref="A6:C6"/>
  </mergeCells>
  <pageMargins left="0.7" right="0.7" top="0.75" bottom="0.75" header="0.3" footer="0.3"/>
  <pageSetup paperSize="9" scale="4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SAŽETAK</vt:lpstr>
      <vt:lpstr> Račun prihoda i rashoda</vt:lpstr>
      <vt:lpstr>Prihodi i rashodi po izvorima</vt:lpstr>
      <vt:lpstr>Rashodi prema funkcijskoj kl</vt:lpstr>
      <vt:lpstr>Račun financiranja</vt:lpstr>
      <vt:lpstr>Račun financiranja po izvorima</vt:lpstr>
      <vt:lpstr>POSEBNI DIO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Računovodstvo</cp:lastModifiedBy>
  <cp:lastPrinted>2023-11-07T15:38:29Z</cp:lastPrinted>
  <dcterms:created xsi:type="dcterms:W3CDTF">2022-08-12T12:51:27Z</dcterms:created>
  <dcterms:modified xsi:type="dcterms:W3CDTF">2023-11-07T15:39:02Z</dcterms:modified>
</cp:coreProperties>
</file>