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050" activeTab="2"/>
  </bookViews>
  <sheets>
    <sheet name="PRIHODI" sheetId="1" r:id="rId1"/>
    <sheet name="RASHODI" sheetId="2" r:id="rId2"/>
    <sheet name="izvještaj o izvršenju opći dio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/>
  <c r="J8"/>
  <c r="J9"/>
  <c r="J10"/>
  <c r="J11"/>
  <c r="I7"/>
  <c r="I8"/>
  <c r="I9"/>
  <c r="I10"/>
  <c r="I11"/>
  <c r="J6"/>
  <c r="D18" i="1"/>
  <c r="G12" i="3"/>
  <c r="G9"/>
  <c r="G6"/>
  <c r="H9"/>
  <c r="F9"/>
  <c r="H6"/>
  <c r="I6" s="1"/>
  <c r="F6"/>
  <c r="F12" s="1"/>
  <c r="F69" i="1"/>
  <c r="G69" s="1"/>
  <c r="E69"/>
  <c r="D69"/>
  <c r="C69"/>
  <c r="H68"/>
  <c r="G68"/>
  <c r="G197" i="2"/>
  <c r="H197"/>
  <c r="H12" i="3" l="1"/>
  <c r="F18" i="1"/>
  <c r="H69"/>
  <c r="G186" i="2"/>
  <c r="H186"/>
  <c r="G183"/>
  <c r="H183"/>
  <c r="G184"/>
  <c r="H184"/>
  <c r="G173"/>
  <c r="H173"/>
  <c r="G175"/>
  <c r="H175"/>
  <c r="H158"/>
  <c r="G158"/>
  <c r="G135"/>
  <c r="H135"/>
  <c r="H89"/>
  <c r="G89"/>
  <c r="E72"/>
  <c r="G77"/>
  <c r="H77"/>
  <c r="G78"/>
  <c r="H78"/>
  <c r="G182"/>
  <c r="H182"/>
  <c r="G185"/>
  <c r="H185"/>
  <c r="G187"/>
  <c r="H187"/>
  <c r="H174"/>
  <c r="G174"/>
  <c r="G68"/>
  <c r="H68"/>
  <c r="G65"/>
  <c r="H65"/>
  <c r="G53"/>
  <c r="H53"/>
  <c r="G52"/>
  <c r="H52"/>
  <c r="G199"/>
  <c r="H199"/>
  <c r="G200"/>
  <c r="H200"/>
  <c r="G170"/>
  <c r="H170"/>
  <c r="G169"/>
  <c r="H169"/>
  <c r="G159"/>
  <c r="H159"/>
  <c r="G120"/>
  <c r="H120"/>
  <c r="G117"/>
  <c r="H117"/>
  <c r="G94"/>
  <c r="H94"/>
  <c r="G70"/>
  <c r="H70"/>
  <c r="H132"/>
  <c r="G132"/>
  <c r="G107"/>
  <c r="H107"/>
  <c r="G155"/>
  <c r="H155"/>
  <c r="G154"/>
  <c r="H154"/>
  <c r="G150"/>
  <c r="H150"/>
  <c r="G149"/>
  <c r="H149"/>
  <c r="G146"/>
  <c r="H146"/>
  <c r="G156"/>
  <c r="H156"/>
  <c r="G157"/>
  <c r="H157"/>
  <c r="G121"/>
  <c r="H121"/>
  <c r="G122"/>
  <c r="H122"/>
  <c r="G123"/>
  <c r="H123"/>
  <c r="G124"/>
  <c r="H124"/>
  <c r="G125"/>
  <c r="H125"/>
  <c r="G126"/>
  <c r="H126"/>
  <c r="G127"/>
  <c r="H127"/>
  <c r="G91"/>
  <c r="H91"/>
  <c r="G92"/>
  <c r="H92"/>
  <c r="G93"/>
  <c r="H93"/>
  <c r="G95"/>
  <c r="H95"/>
  <c r="G71"/>
  <c r="H71"/>
  <c r="G67"/>
  <c r="H67"/>
  <c r="G66"/>
  <c r="H66"/>
  <c r="G62"/>
  <c r="H62"/>
  <c r="G51"/>
  <c r="H51"/>
  <c r="G50"/>
  <c r="H50"/>
  <c r="G48"/>
  <c r="H48"/>
  <c r="H19"/>
  <c r="G19"/>
  <c r="G26"/>
  <c r="H26"/>
  <c r="G25"/>
  <c r="H25"/>
  <c r="G22"/>
  <c r="H22"/>
  <c r="G21"/>
  <c r="H21"/>
  <c r="G17"/>
  <c r="H17"/>
  <c r="G16"/>
  <c r="H16"/>
  <c r="G14"/>
  <c r="H14"/>
  <c r="F202"/>
  <c r="E202"/>
  <c r="D202"/>
  <c r="C202"/>
  <c r="H201"/>
  <c r="G201"/>
  <c r="H198"/>
  <c r="G198"/>
  <c r="H196"/>
  <c r="G196"/>
  <c r="H195"/>
  <c r="G195"/>
  <c r="H194"/>
  <c r="G194"/>
  <c r="H193"/>
  <c r="G193"/>
  <c r="H192"/>
  <c r="G192"/>
  <c r="G20"/>
  <c r="H20"/>
  <c r="G23"/>
  <c r="H23"/>
  <c r="G24"/>
  <c r="H24"/>
  <c r="G27"/>
  <c r="H27"/>
  <c r="G28"/>
  <c r="H28"/>
  <c r="G29"/>
  <c r="H29"/>
  <c r="G30"/>
  <c r="H30"/>
  <c r="G31"/>
  <c r="H31"/>
  <c r="F33"/>
  <c r="F8" s="1"/>
  <c r="E33"/>
  <c r="E8" s="1"/>
  <c r="D33"/>
  <c r="D8" s="1"/>
  <c r="C33"/>
  <c r="H32"/>
  <c r="G32"/>
  <c r="H18"/>
  <c r="G18"/>
  <c r="H15"/>
  <c r="G15"/>
  <c r="H13"/>
  <c r="G13"/>
  <c r="H12"/>
  <c r="G12"/>
  <c r="C8"/>
  <c r="G181"/>
  <c r="G171"/>
  <c r="G172"/>
  <c r="G176"/>
  <c r="G168"/>
  <c r="G142"/>
  <c r="G143"/>
  <c r="G144"/>
  <c r="G145"/>
  <c r="G147"/>
  <c r="G148"/>
  <c r="G151"/>
  <c r="G152"/>
  <c r="G153"/>
  <c r="G160"/>
  <c r="G161"/>
  <c r="G162"/>
  <c r="G163"/>
  <c r="G141"/>
  <c r="G133"/>
  <c r="G134"/>
  <c r="G136"/>
  <c r="G108"/>
  <c r="G109"/>
  <c r="G110"/>
  <c r="G111"/>
  <c r="G112"/>
  <c r="G113"/>
  <c r="G114"/>
  <c r="G115"/>
  <c r="G116"/>
  <c r="G118"/>
  <c r="G119"/>
  <c r="G106"/>
  <c r="G101"/>
  <c r="G100"/>
  <c r="G84"/>
  <c r="G85"/>
  <c r="G86"/>
  <c r="G87"/>
  <c r="G88"/>
  <c r="G90"/>
  <c r="G83"/>
  <c r="G76"/>
  <c r="G60"/>
  <c r="G61"/>
  <c r="G63"/>
  <c r="G64"/>
  <c r="G69"/>
  <c r="G59"/>
  <c r="G42"/>
  <c r="G43"/>
  <c r="G44"/>
  <c r="G45"/>
  <c r="G46"/>
  <c r="G47"/>
  <c r="G49"/>
  <c r="G54"/>
  <c r="G41"/>
  <c r="G84" i="1"/>
  <c r="G83"/>
  <c r="G78"/>
  <c r="G73"/>
  <c r="G63"/>
  <c r="G58"/>
  <c r="G52"/>
  <c r="G53"/>
  <c r="G51"/>
  <c r="G46"/>
  <c r="G41"/>
  <c r="G36"/>
  <c r="G31"/>
  <c r="G30"/>
  <c r="G29"/>
  <c r="G28"/>
  <c r="G27"/>
  <c r="G22"/>
  <c r="G13"/>
  <c r="H30"/>
  <c r="F74"/>
  <c r="E74"/>
  <c r="D74"/>
  <c r="C74"/>
  <c r="H73"/>
  <c r="G74" l="1"/>
  <c r="G202" i="2"/>
  <c r="H202"/>
  <c r="G33"/>
  <c r="H33"/>
  <c r="G8"/>
  <c r="H8"/>
  <c r="H74" i="1"/>
  <c r="F14"/>
  <c r="E14"/>
  <c r="E9" s="1"/>
  <c r="D14"/>
  <c r="D9" s="1"/>
  <c r="C14"/>
  <c r="C9" s="1"/>
  <c r="H13"/>
  <c r="G14" l="1"/>
  <c r="F9"/>
  <c r="G9" s="1"/>
  <c r="H14"/>
  <c r="F188" i="2"/>
  <c r="E188"/>
  <c r="D188"/>
  <c r="C188"/>
  <c r="F177"/>
  <c r="E177"/>
  <c r="D177"/>
  <c r="C177"/>
  <c r="F164"/>
  <c r="E164"/>
  <c r="D164"/>
  <c r="C164"/>
  <c r="F137"/>
  <c r="E137"/>
  <c r="D137"/>
  <c r="C137"/>
  <c r="F128"/>
  <c r="E128"/>
  <c r="D128"/>
  <c r="C128"/>
  <c r="F102"/>
  <c r="E102"/>
  <c r="D102"/>
  <c r="C102"/>
  <c r="F96"/>
  <c r="E96"/>
  <c r="D96"/>
  <c r="C96"/>
  <c r="F79"/>
  <c r="E79"/>
  <c r="D79"/>
  <c r="C79"/>
  <c r="H9" i="1" l="1"/>
  <c r="G79" i="2"/>
  <c r="G96"/>
  <c r="G102"/>
  <c r="G128"/>
  <c r="G137"/>
  <c r="G164"/>
  <c r="G188"/>
  <c r="H177"/>
  <c r="G177"/>
  <c r="H188"/>
  <c r="H164"/>
  <c r="H137"/>
  <c r="H128"/>
  <c r="H102"/>
  <c r="H96"/>
  <c r="H79"/>
  <c r="F72"/>
  <c r="D72"/>
  <c r="C72"/>
  <c r="F55"/>
  <c r="E55"/>
  <c r="D55"/>
  <c r="C55"/>
  <c r="E37" l="1"/>
  <c r="E6" s="1"/>
  <c r="C37"/>
  <c r="C6" s="1"/>
  <c r="D37"/>
  <c r="D6" s="1"/>
  <c r="G72"/>
  <c r="G55"/>
  <c r="F37"/>
  <c r="F6" s="1"/>
  <c r="H72"/>
  <c r="H55"/>
  <c r="H84" i="1"/>
  <c r="H52"/>
  <c r="H53"/>
  <c r="H41"/>
  <c r="H83"/>
  <c r="H78"/>
  <c r="H63"/>
  <c r="H58"/>
  <c r="H51"/>
  <c r="H46"/>
  <c r="F85"/>
  <c r="E85"/>
  <c r="D85"/>
  <c r="C85"/>
  <c r="F79"/>
  <c r="E79"/>
  <c r="D79"/>
  <c r="C79"/>
  <c r="F64"/>
  <c r="E64"/>
  <c r="D64"/>
  <c r="C64"/>
  <c r="F59"/>
  <c r="E59"/>
  <c r="D59"/>
  <c r="C59"/>
  <c r="F54"/>
  <c r="E54"/>
  <c r="D54"/>
  <c r="C54"/>
  <c r="D47"/>
  <c r="E47"/>
  <c r="F47"/>
  <c r="C47"/>
  <c r="H36"/>
  <c r="H181" i="2"/>
  <c r="H176"/>
  <c r="H172"/>
  <c r="H171"/>
  <c r="H168"/>
  <c r="H163"/>
  <c r="H162"/>
  <c r="H161"/>
  <c r="H160"/>
  <c r="H153"/>
  <c r="H152"/>
  <c r="H151"/>
  <c r="H148"/>
  <c r="H147"/>
  <c r="H145"/>
  <c r="H144"/>
  <c r="H143"/>
  <c r="H142"/>
  <c r="H141"/>
  <c r="H136"/>
  <c r="H134"/>
  <c r="H133"/>
  <c r="H119"/>
  <c r="H118"/>
  <c r="H116"/>
  <c r="H115"/>
  <c r="H114"/>
  <c r="H113"/>
  <c r="H112"/>
  <c r="H111"/>
  <c r="H110"/>
  <c r="H109"/>
  <c r="H108"/>
  <c r="H106"/>
  <c r="H101"/>
  <c r="H100"/>
  <c r="H90"/>
  <c r="H88"/>
  <c r="H87"/>
  <c r="H86"/>
  <c r="H85"/>
  <c r="H84"/>
  <c r="H83"/>
  <c r="G85" i="1" l="1"/>
  <c r="G47"/>
  <c r="G54"/>
  <c r="G59"/>
  <c r="G64"/>
  <c r="G79"/>
  <c r="H59"/>
  <c r="H64"/>
  <c r="H79"/>
  <c r="H47"/>
  <c r="H54"/>
  <c r="H85"/>
  <c r="H76" i="2"/>
  <c r="H69"/>
  <c r="H64"/>
  <c r="H63"/>
  <c r="H61"/>
  <c r="H60"/>
  <c r="H59"/>
  <c r="F42" i="1"/>
  <c r="E42"/>
  <c r="D42"/>
  <c r="C42"/>
  <c r="G42" l="1"/>
  <c r="H42"/>
  <c r="H41" i="2"/>
  <c r="H42"/>
  <c r="H43"/>
  <c r="H44"/>
  <c r="H45"/>
  <c r="H46"/>
  <c r="H47"/>
  <c r="H49"/>
  <c r="H54"/>
  <c r="F37" i="1"/>
  <c r="E37"/>
  <c r="D37"/>
  <c r="C37"/>
  <c r="H28"/>
  <c r="H29"/>
  <c r="H31"/>
  <c r="H27"/>
  <c r="F32"/>
  <c r="E32"/>
  <c r="D32"/>
  <c r="C32"/>
  <c r="G32" l="1"/>
  <c r="G37"/>
  <c r="H32"/>
  <c r="H37"/>
  <c r="H22"/>
  <c r="F23"/>
  <c r="E23"/>
  <c r="E18" s="1"/>
  <c r="E6" s="1"/>
  <c r="D23"/>
  <c r="D6" s="1"/>
  <c r="C23"/>
  <c r="C18" s="1"/>
  <c r="C6" s="1"/>
  <c r="G6" i="2" l="1"/>
  <c r="G37"/>
  <c r="H18" i="1"/>
  <c r="G23"/>
  <c r="H37" i="2"/>
  <c r="H6"/>
  <c r="H23" i="1"/>
  <c r="F6" l="1"/>
  <c r="G18"/>
  <c r="G6" l="1"/>
  <c r="H6"/>
</calcChain>
</file>

<file path=xl/sharedStrings.xml><?xml version="1.0" encoding="utf-8"?>
<sst xmlns="http://schemas.openxmlformats.org/spreadsheetml/2006/main" count="567" uniqueCount="131">
  <si>
    <t>PRIHODI</t>
  </si>
  <si>
    <t>Račun</t>
  </si>
  <si>
    <t>Naziv računa</t>
  </si>
  <si>
    <t>Ukupno:</t>
  </si>
  <si>
    <t>Izvor financiranja: Vlastiti prihodi</t>
  </si>
  <si>
    <t>Izvor financiranja: Prihodi za posebne namjene</t>
  </si>
  <si>
    <t>Izvor financiranja: Vlastiti prihodi – preneseni višak</t>
  </si>
  <si>
    <t>Izvor financiranja: Pomoći proračunskim korisnicima iz Državnog proračuna</t>
  </si>
  <si>
    <t>RASHODI</t>
  </si>
  <si>
    <t>Indeks 5/4</t>
  </si>
  <si>
    <t>Ukupno</t>
  </si>
  <si>
    <t>Izvor financiranja: Prihodi za posebne namjene - preneseni višak</t>
  </si>
  <si>
    <t>Izvor financiranja: Pomoći proračunskim korisnicima iz Državnog proračuna - preneseni višak</t>
  </si>
  <si>
    <t>Izvor financiranja: Vlastiti prihodi - preneseni višak</t>
  </si>
  <si>
    <t xml:space="preserve">Izvor financiranja: Donacije </t>
  </si>
  <si>
    <t>NAZIV ŠKOLE: OSNOVNA ŠKOLA MATIJE GUPCA GORNJA STUBICA</t>
  </si>
  <si>
    <t>OIB:93929174665</t>
  </si>
  <si>
    <t>Ostvareno /izvršeno 2021.</t>
  </si>
  <si>
    <t>PROGRAM: OSNOVNO OBRAZOVANJE/dopunski nastavni i izvannastavni program škola</t>
  </si>
  <si>
    <t>PROGRAM: OSNOVNO OBRAZOVANJE/zakonski standard</t>
  </si>
  <si>
    <t>PRIHODI ZA FINANCIRANJE RASHODA POSLOVANJA</t>
  </si>
  <si>
    <t>Izvor financiranja: DECENTRALIZACIJA -KZŽ</t>
  </si>
  <si>
    <t>Izvor financiranja: Opći prihodi i primici -KZŽ</t>
  </si>
  <si>
    <t>KAMATE NA OROČENA SREDSTVA I DEPOZITE PO VIĐENJU</t>
  </si>
  <si>
    <t>PRIHODI OD ZAKUPA I IZNAJMLJIVANJA IMOVINE</t>
  </si>
  <si>
    <t>PRIHODI OD PRUŽENIH USLUGA</t>
  </si>
  <si>
    <t>PRIHODI OD PRODAJE PROIZVODA I ROBE</t>
  </si>
  <si>
    <t>VIŠAK PRIHODA POSLOVANJA</t>
  </si>
  <si>
    <t>OSTALI NESPOMENUTI PRIHODI</t>
  </si>
  <si>
    <t>TEKUĆE POMOĆI PK IZ PRORAČUNA KOJI IM NIJE NADLEŽAN</t>
  </si>
  <si>
    <t>KAPITALNE POMOĆI PK IZPRORAČUNA KOJI IM NIJE NADLEŽAN</t>
  </si>
  <si>
    <t>TEKUĆE POMOĆI TEMELJEM PRIJENOSA EU SREDSTAVA</t>
  </si>
  <si>
    <t>TEKUĆE DONACIJE</t>
  </si>
  <si>
    <t>KAPITALNE DONACIJE</t>
  </si>
  <si>
    <t>Izvor financiranja: Pomoći proračunskim korisnicima JLS</t>
  </si>
  <si>
    <t>STAMBENI OBJEKTI</t>
  </si>
  <si>
    <t>Izvor financiranja: Pomoći Projekt EU</t>
  </si>
  <si>
    <t>TEKUĆE POMOĆI OD INSTITUCIJA I TIJELA EU</t>
  </si>
  <si>
    <t>Izvor financiranja: Pomoći Projekt EU -preneseni višak</t>
  </si>
  <si>
    <t>Indeks 5/2</t>
  </si>
  <si>
    <t>OIB: 93929174665</t>
  </si>
  <si>
    <t>PROGRAM: OSNOVNO OBRAZOVANJE/dopunski nastavni i izvannastavni program škole</t>
  </si>
  <si>
    <t>3111</t>
  </si>
  <si>
    <t>3121</t>
  </si>
  <si>
    <t>3132</t>
  </si>
  <si>
    <t>3133</t>
  </si>
  <si>
    <t>3211</t>
  </si>
  <si>
    <t>3212</t>
  </si>
  <si>
    <t>3221</t>
  </si>
  <si>
    <t>3222</t>
  </si>
  <si>
    <t>3225</t>
  </si>
  <si>
    <t>3231</t>
  </si>
  <si>
    <t>3236</t>
  </si>
  <si>
    <t>3237</t>
  </si>
  <si>
    <t>3295</t>
  </si>
  <si>
    <t>3296</t>
  </si>
  <si>
    <t>3299</t>
  </si>
  <si>
    <t>3433</t>
  </si>
  <si>
    <t>3722</t>
  </si>
  <si>
    <t>4221</t>
  </si>
  <si>
    <t>4241</t>
  </si>
  <si>
    <t>PLAĆE ZA REDOVAN RAD</t>
  </si>
  <si>
    <t>OSTALI RASHODI ZA ZAPOSLENE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</si>
  <si>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</si>
  <si>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</si>
  <si>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</si>
  <si>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</si>
  <si>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UREDSKI MATERIJAL I OSTALI MATERIJALNI RASHODI</t>
  </si>
  <si>
    <t>MATERIJAL I SIROVINE</t>
  </si>
  <si>
    <t>SITNI INVENTAR I AUTO GUME</t>
  </si>
  <si>
    <t>USLUGE TELEFONA, POŠTE I PRIJEVOZA</t>
  </si>
  <si>
    <t>ZDRAVSTVENE I VETERINARSKE USLUGE</t>
  </si>
  <si>
    <t>INTELEKTUALNE I OSOBNE USLUGE</t>
  </si>
  <si>
    <t>PRISTOJBE I NAKNADE</t>
  </si>
  <si>
    <t>TROŠKOVI SUDSKIH POSTUPAKA</t>
  </si>
  <si>
    <t>OSTALI NESPOMENUTI RASHODI POSLOVANJA</t>
  </si>
  <si>
    <t>ZATEZNE KAMATE</t>
  </si>
  <si>
    <t>NAKNADE GRAĐANIMA I KUĆANSTVIMA U NARAVI</t>
  </si>
  <si>
    <t>UREDSKA OPREMA I NAMJEŠTAJ</t>
  </si>
  <si>
    <t>KNJIGE</t>
  </si>
  <si>
    <t>Izvor financiranja: Pomoći proračunskim korisnicima  JLS</t>
  </si>
  <si>
    <t>Izvor financiranja: Donacije</t>
  </si>
  <si>
    <t>STRUČNO USAVRŠAVANJE ZAPOSLENIKA</t>
  </si>
  <si>
    <t>OSTALE NAKNADE TROŠKOVA ZAPOSLENIMA</t>
  </si>
  <si>
    <t>ENERGIJA</t>
  </si>
  <si>
    <t>MATERIJAL I DIJELOVI ZA TEKUĆE I INVESTICIJSKO ODRŽAVANJE</t>
  </si>
  <si>
    <t>USLUGE TEKUĆEG I INVESTICIJSKOG ODRŽAVANJA</t>
  </si>
  <si>
    <t>KOMUNALNE USLUGE</t>
  </si>
  <si>
    <t>RAČUNALNE USLUGE</t>
  </si>
  <si>
    <t>OSTALE USLUGE</t>
  </si>
  <si>
    <t>PREMIJE OSIGURANJA</t>
  </si>
  <si>
    <t>ČLANARINE</t>
  </si>
  <si>
    <t>BANKARSKE USLUGE I USLUGE PLATNOG PROMETA</t>
  </si>
  <si>
    <t>SLUŽBENA, RADNA I ZAŠTITNA ODJEĆA I OBUĆA</t>
  </si>
  <si>
    <t>UREĐAJI, OPREMA I STROJEVI ZA OSTALE NAMJENE</t>
  </si>
  <si>
    <t>NAKNADE TROŠKOVA OSOBAMA IZVAN RADNOG ODNOSA</t>
  </si>
  <si>
    <t>MATERIJAL I DIJELOVI ZA TEKUĆE I INVESTICIJSKO ODRŽABVANJE</t>
  </si>
  <si>
    <t>SPORTSKA I GLAZBENA OPREMA</t>
  </si>
  <si>
    <t>PLAĆE PO SUDSKOJ PRESUDI</t>
  </si>
  <si>
    <t>LICENCE</t>
  </si>
  <si>
    <t>Izvorni plan 2022.</t>
  </si>
  <si>
    <t>Tekući plan 2022.</t>
  </si>
  <si>
    <t>NEGATIVNE TEČAJNE RAZLIKE</t>
  </si>
  <si>
    <t>GODIŠNJI IZVJEŠTAJ O IZVRŠENJU FINANCIJSKOG PLANA ZA 2022.                                                              PRIHODI I PRIMICI PO EKONOMSKOJ KLASIFIKACIJI I PO IZVORIMA FINANCIRANJA</t>
  </si>
  <si>
    <t xml:space="preserve">   GODIŠNJI IZVJEŠTAJ O IZVRŠENJU FINANCIJSKOG PLANA ZA 2022.                                                                                                 RASHODI I IZDACI PO EKONOMSKOJ KLASIFIKACIJI I PO IZVORIMA FINANCIRANJA</t>
  </si>
  <si>
    <t>Ostvareno /izvršeno 31.12.2022.</t>
  </si>
  <si>
    <t>NAKNADA TR.OSOBA IZVAN RADNOG ODNOSA</t>
  </si>
  <si>
    <t xml:space="preserve">SITNI INVENTAR </t>
  </si>
  <si>
    <t>SITNI INVENTAR</t>
  </si>
  <si>
    <t>Izvor financiranja: Pomoći proračunskim korisnicima JLS -preneseni manjak</t>
  </si>
  <si>
    <t>MANJAK PRIHODA POSLOVANJA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</si>
  <si>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</si>
  <si>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</si>
  <si>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</si>
  <si>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</si>
  <si>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</si>
  <si>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</si>
  <si>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</si>
  <si>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</si>
  <si>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</si>
  <si>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</si>
  <si>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IZ PRETHODNE(IH) GODINE KOJI ĆE SE RASPOREDITI / POKRITI</t>
  </si>
  <si>
    <t>VIŠAK / MANJAK + NETO FINANCIRANJE</t>
  </si>
  <si>
    <t xml:space="preserve">   GODIŠNJI IZVJEŠTAJ O IZVRŠENJU FINANCIJSKOG PLANA ZA 2022.   - OPĆI DIO                                                                                             </t>
  </si>
  <si>
    <t>PRIHODI/RASHODI</t>
  </si>
  <si>
    <t>Izvršenje plana prethodne godine 2021.g.</t>
  </si>
  <si>
    <t>Izvorni plan tekuće godine 2022.</t>
  </si>
  <si>
    <t>Izvršenje plana tekuće godine 2022.g.</t>
  </si>
  <si>
    <t>UKUPAN DONOS VIŠKA / MANJKA IZ PRETHODNE(IH) GODINA***</t>
  </si>
  <si>
    <t>Indeks 4/3</t>
  </si>
  <si>
    <t>Indeks 4/2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</si>
</sst>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2" borderId="7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2" borderId="7" xfId="0" applyNumberFormat="1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2" fontId="2" fillId="5" borderId="7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2" fillId="6" borderId="1" xfId="0" applyFont="1" applyFill="1" applyBorder="1" applyAlignment="1">
      <alignment vertical="center" wrapText="1"/>
    </xf>
    <xf numFmtId="2" fontId="2" fillId="6" borderId="9" xfId="0" applyNumberFormat="1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2" fontId="2" fillId="6" borderId="8" xfId="0" applyNumberFormat="1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0" xfId="0" applyFont="1" applyBorder="1"/>
    <xf numFmtId="0" fontId="4" fillId="0" borderId="0" xfId="0" applyFont="1" applyBorder="1"/>
    <xf numFmtId="0" fontId="0" fillId="0" borderId="0" xfId="0" applyBorder="1"/>
    <xf numFmtId="0" fontId="6" fillId="0" borderId="0" xfId="0" applyFont="1"/>
    <xf numFmtId="2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2" fontId="2" fillId="4" borderId="7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2" fontId="2" fillId="7" borderId="7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vertical="center" wrapText="1"/>
    </xf>
    <xf numFmtId="0" fontId="9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0" xfId="0" applyFill="1"/>
    <xf numFmtId="0" fontId="9" fillId="0" borderId="2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3" fontId="13" fillId="8" borderId="13" xfId="0" applyNumberFormat="1" applyFont="1" applyFill="1" applyBorder="1" applyAlignment="1">
      <alignment horizontal="right"/>
    </xf>
    <xf numFmtId="0" fontId="11" fillId="8" borderId="11" xfId="0" applyFont="1" applyFill="1" applyBorder="1" applyAlignment="1">
      <alignment horizontal="left" vertical="center"/>
    </xf>
    <xf numFmtId="0" fontId="12" fillId="8" borderId="21" xfId="0" applyNumberFormat="1" applyFont="1" applyFill="1" applyBorder="1" applyAlignment="1" applyProtection="1">
      <alignment vertical="center"/>
    </xf>
    <xf numFmtId="3" fontId="13" fillId="0" borderId="13" xfId="0" applyNumberFormat="1" applyFont="1" applyBorder="1" applyAlignment="1">
      <alignment horizontal="right"/>
    </xf>
    <xf numFmtId="3" fontId="13" fillId="8" borderId="13" xfId="0" applyNumberFormat="1" applyFont="1" applyFill="1" applyBorder="1" applyAlignment="1" applyProtection="1">
      <alignment horizontal="right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3" fillId="0" borderId="11" xfId="0" quotePrefix="1" applyFont="1" applyBorder="1" applyAlignment="1">
      <alignment horizontal="left" wrapText="1"/>
    </xf>
    <xf numFmtId="0" fontId="13" fillId="0" borderId="21" xfId="0" quotePrefix="1" applyFont="1" applyBorder="1" applyAlignment="1">
      <alignment horizontal="left" wrapText="1"/>
    </xf>
    <xf numFmtId="0" fontId="13" fillId="0" borderId="21" xfId="0" quotePrefix="1" applyFont="1" applyBorder="1" applyAlignment="1">
      <alignment horizontal="center" wrapText="1"/>
    </xf>
    <xf numFmtId="0" fontId="13" fillId="0" borderId="21" xfId="0" quotePrefix="1" applyNumberFormat="1" applyFont="1" applyFill="1" applyBorder="1" applyAlignment="1" applyProtection="1">
      <alignment horizontal="left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4" fontId="13" fillId="0" borderId="13" xfId="0" applyNumberFormat="1" applyFont="1" applyFill="1" applyBorder="1" applyAlignment="1">
      <alignment horizontal="right"/>
    </xf>
    <xf numFmtId="4" fontId="13" fillId="8" borderId="13" xfId="0" applyNumberFormat="1" applyFont="1" applyFill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4" fontId="13" fillId="8" borderId="13" xfId="0" quotePrefix="1" applyNumberFormat="1" applyFont="1" applyFill="1" applyBorder="1" applyAlignment="1" applyProtection="1">
      <alignment horizontal="right" wrapText="1"/>
    </xf>
    <xf numFmtId="4" fontId="13" fillId="9" borderId="11" xfId="0" applyNumberFormat="1" applyFont="1" applyFill="1" applyBorder="1" applyAlignment="1">
      <alignment horizontal="right"/>
    </xf>
    <xf numFmtId="4" fontId="13" fillId="8" borderId="13" xfId="0" applyNumberFormat="1" applyFont="1" applyFill="1" applyBorder="1" applyAlignment="1" applyProtection="1">
      <alignment horizontal="right" wrapText="1"/>
    </xf>
    <xf numFmtId="4" fontId="13" fillId="8" borderId="11" xfId="0" applyNumberFormat="1" applyFont="1" applyFill="1" applyBorder="1" applyAlignment="1">
      <alignment horizontal="right"/>
    </xf>
    <xf numFmtId="0" fontId="0" fillId="0" borderId="13" xfId="0" applyBorder="1"/>
    <xf numFmtId="0" fontId="0" fillId="0" borderId="11" xfId="0" applyBorder="1" applyAlignment="1">
      <alignment wrapText="1"/>
    </xf>
    <xf numFmtId="3" fontId="13" fillId="0" borderId="11" xfId="0" applyNumberFormat="1" applyFont="1" applyBorder="1" applyAlignment="1">
      <alignment horizontal="right"/>
    </xf>
    <xf numFmtId="3" fontId="13" fillId="8" borderId="11" xfId="0" applyNumberFormat="1" applyFont="1" applyFill="1" applyBorder="1" applyAlignment="1">
      <alignment horizontal="right"/>
    </xf>
    <xf numFmtId="0" fontId="0" fillId="0" borderId="13" xfId="0" applyFill="1" applyBorder="1" applyAlignment="1">
      <alignment wrapText="1"/>
    </xf>
    <xf numFmtId="4" fontId="13" fillId="9" borderId="11" xfId="0" applyNumberFormat="1" applyFont="1" applyFill="1" applyBorder="1" applyAlignment="1" applyProtection="1">
      <alignment horizontal="right" wrapText="1"/>
    </xf>
    <xf numFmtId="4" fontId="13" fillId="8" borderId="11" xfId="0" applyNumberFormat="1" applyFont="1" applyFill="1" applyBorder="1" applyAlignment="1" applyProtection="1">
      <alignment horizontal="right" wrapText="1"/>
    </xf>
    <xf numFmtId="0" fontId="0" fillId="0" borderId="10" xfId="0" applyBorder="1"/>
    <xf numFmtId="0" fontId="0" fillId="0" borderId="0" xfId="0" applyFill="1" applyBorder="1" applyAlignment="1">
      <alignment wrapText="1"/>
    </xf>
    <xf numFmtId="0" fontId="0" fillId="0" borderId="10" xfId="0" applyBorder="1" applyAlignment="1">
      <alignment wrapText="1"/>
    </xf>
    <xf numFmtId="4" fontId="13" fillId="8" borderId="11" xfId="0" quotePrefix="1" applyNumberFormat="1" applyFont="1" applyFill="1" applyBorder="1" applyAlignment="1">
      <alignment horizontal="right"/>
    </xf>
    <xf numFmtId="4" fontId="13" fillId="9" borderId="11" xfId="0" quotePrefix="1" applyNumberFormat="1" applyFont="1" applyFill="1" applyBorder="1" applyAlignment="1">
      <alignment horizontal="right"/>
    </xf>
    <xf numFmtId="0" fontId="0" fillId="0" borderId="24" xfId="0" applyBorder="1" applyAlignment="1">
      <alignment horizontal="center"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11" fillId="8" borderId="11" xfId="0" quotePrefix="1" applyNumberFormat="1" applyFont="1" applyFill="1" applyBorder="1" applyAlignment="1" applyProtection="1">
      <alignment horizontal="left" vertical="center" wrapText="1"/>
    </xf>
    <xf numFmtId="0" fontId="12" fillId="8" borderId="21" xfId="0" applyNumberFormat="1" applyFont="1" applyFill="1" applyBorder="1" applyAlignment="1" applyProtection="1">
      <alignment vertical="center" wrapText="1"/>
    </xf>
    <xf numFmtId="0" fontId="11" fillId="0" borderId="11" xfId="0" quotePrefix="1" applyNumberFormat="1" applyFont="1" applyFill="1" applyBorder="1" applyAlignment="1" applyProtection="1">
      <alignment horizontal="left" vertical="center" wrapText="1"/>
    </xf>
    <xf numFmtId="0" fontId="12" fillId="0" borderId="21" xfId="0" applyNumberFormat="1" applyFont="1" applyFill="1" applyBorder="1" applyAlignment="1" applyProtection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1" xfId="0" applyNumberFormat="1" applyFont="1" applyFill="1" applyBorder="1" applyAlignment="1" applyProtection="1">
      <alignment horizontal="left" vertical="center" wrapText="1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11" fillId="0" borderId="20" xfId="0" applyNumberFormat="1" applyFont="1" applyFill="1" applyBorder="1" applyAlignment="1" applyProtection="1">
      <alignment horizontal="left" vertical="center" wrapText="1"/>
    </xf>
    <xf numFmtId="0" fontId="11" fillId="8" borderId="11" xfId="0" applyNumberFormat="1" applyFont="1" applyFill="1" applyBorder="1" applyAlignment="1" applyProtection="1">
      <alignment horizontal="left" vertical="center" wrapText="1"/>
    </xf>
    <xf numFmtId="0" fontId="12" fillId="8" borderId="21" xfId="0" applyNumberFormat="1" applyFont="1" applyFill="1" applyBorder="1" applyAlignment="1" applyProtection="1">
      <alignment vertical="center"/>
    </xf>
    <xf numFmtId="0" fontId="12" fillId="0" borderId="21" xfId="0" applyNumberFormat="1" applyFont="1" applyFill="1" applyBorder="1" applyAlignment="1" applyProtection="1">
      <alignment vertical="center"/>
    </xf>
    <xf numFmtId="0" fontId="11" fillId="0" borderId="11" xfId="0" quotePrefix="1" applyFont="1" applyFill="1" applyBorder="1" applyAlignment="1">
      <alignment horizontal="left" vertical="center"/>
    </xf>
    <xf numFmtId="0" fontId="11" fillId="0" borderId="11" xfId="0" quotePrefix="1" applyFont="1" applyBorder="1" applyAlignment="1">
      <alignment horizontal="left" vertical="center"/>
    </xf>
    <xf numFmtId="0" fontId="13" fillId="8" borderId="11" xfId="0" applyNumberFormat="1" applyFont="1" applyFill="1" applyBorder="1" applyAlignment="1" applyProtection="1">
      <alignment horizontal="left" vertical="center" wrapText="1"/>
    </xf>
    <xf numFmtId="0" fontId="13" fillId="8" borderId="21" xfId="0" applyNumberFormat="1" applyFont="1" applyFill="1" applyBorder="1" applyAlignment="1" applyProtection="1">
      <alignment horizontal="left" vertical="center" wrapText="1"/>
    </xf>
    <xf numFmtId="0" fontId="13" fillId="8" borderId="20" xfId="0" applyNumberFormat="1" applyFont="1" applyFill="1" applyBorder="1" applyAlignment="1" applyProtection="1">
      <alignment horizontal="left" vertical="center" wrapText="1"/>
    </xf>
    <xf numFmtId="0" fontId="13" fillId="9" borderId="11" xfId="0" applyNumberFormat="1" applyFont="1" applyFill="1" applyBorder="1" applyAlignment="1" applyProtection="1">
      <alignment horizontal="left" vertical="center" wrapText="1"/>
    </xf>
    <xf numFmtId="0" fontId="13" fillId="9" borderId="21" xfId="0" applyNumberFormat="1" applyFont="1" applyFill="1" applyBorder="1" applyAlignment="1" applyProtection="1">
      <alignment horizontal="left" vertical="center" wrapText="1"/>
    </xf>
    <xf numFmtId="0" fontId="13" fillId="9" borderId="20" xfId="0" applyNumberFormat="1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opLeftCell="A16" workbookViewId="0">
      <selection activeCell="I69" sqref="I69"/>
    </sheetView>
  </sheetViews>
  <sheetFormatPr defaultRowHeight="15"/>
  <cols>
    <col min="2" max="2" width="46.140625" customWidth="1"/>
    <col min="3" max="3" width="15.5703125" customWidth="1"/>
    <col min="4" max="4" width="15.28515625" customWidth="1"/>
    <col min="5" max="5" width="15.85546875" customWidth="1"/>
    <col min="6" max="6" width="14.7109375" customWidth="1"/>
    <col min="7" max="7" width="13.140625" bestFit="1" customWidth="1"/>
  </cols>
  <sheetData>
    <row r="1" spans="1:8" ht="18.75">
      <c r="A1" s="37" t="s">
        <v>15</v>
      </c>
      <c r="B1" s="38"/>
      <c r="C1" s="39"/>
      <c r="D1" s="39"/>
      <c r="E1" s="39"/>
      <c r="F1" s="39"/>
      <c r="G1" s="39"/>
      <c r="H1" s="39"/>
    </row>
    <row r="2" spans="1:8" ht="16.5" thickBot="1">
      <c r="A2" s="28" t="s">
        <v>16</v>
      </c>
      <c r="C2" s="27"/>
      <c r="D2" s="27"/>
      <c r="E2" s="27"/>
    </row>
    <row r="3" spans="1:8" ht="19.5" thickBot="1">
      <c r="A3" s="104" t="s">
        <v>103</v>
      </c>
      <c r="B3" s="105"/>
      <c r="C3" s="105"/>
      <c r="D3" s="105"/>
      <c r="E3" s="105"/>
      <c r="F3" s="105"/>
      <c r="G3" s="105"/>
      <c r="H3" s="106"/>
    </row>
    <row r="4" spans="1:8" ht="48.75" customHeight="1" thickBot="1">
      <c r="A4" s="101" t="s">
        <v>0</v>
      </c>
      <c r="B4" s="103"/>
      <c r="C4" s="18" t="s">
        <v>17</v>
      </c>
      <c r="D4" s="18" t="s">
        <v>100</v>
      </c>
      <c r="E4" s="18" t="s">
        <v>101</v>
      </c>
      <c r="F4" s="18" t="s">
        <v>105</v>
      </c>
      <c r="G4" s="18" t="s">
        <v>39</v>
      </c>
      <c r="H4" s="18" t="s">
        <v>9</v>
      </c>
    </row>
    <row r="5" spans="1:8" ht="16.5" thickBot="1">
      <c r="A5" s="4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1:8" ht="16.5" thickBot="1">
      <c r="A6" s="8"/>
      <c r="B6" s="10" t="s">
        <v>3</v>
      </c>
      <c r="C6" s="55">
        <f>C9+C18</f>
        <v>10136921.980000002</v>
      </c>
      <c r="D6" s="55">
        <f>D9+D18</f>
        <v>10804290</v>
      </c>
      <c r="E6" s="55">
        <f t="shared" ref="E6:F6" si="0">E9+E18</f>
        <v>11382594</v>
      </c>
      <c r="F6" s="55">
        <f t="shared" si="0"/>
        <v>11144604.039999999</v>
      </c>
      <c r="G6" s="56">
        <f>F6/C6*100</f>
        <v>109.9407104246056</v>
      </c>
      <c r="H6" s="56">
        <f t="shared" ref="H6" si="1">F6/E6*100</f>
        <v>97.909176414444715</v>
      </c>
    </row>
    <row r="7" spans="1:8" ht="48" thickBot="1">
      <c r="A7" s="107" t="s">
        <v>19</v>
      </c>
      <c r="B7" s="108"/>
      <c r="C7" s="18" t="s">
        <v>17</v>
      </c>
      <c r="D7" s="18" t="s">
        <v>100</v>
      </c>
      <c r="E7" s="18" t="s">
        <v>101</v>
      </c>
      <c r="F7" s="18" t="s">
        <v>105</v>
      </c>
      <c r="G7" s="18" t="s">
        <v>39</v>
      </c>
      <c r="H7" s="18" t="s">
        <v>9</v>
      </c>
    </row>
    <row r="8" spans="1:8" ht="16.5" thickBot="1">
      <c r="A8" s="4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</row>
    <row r="9" spans="1:8" ht="16.5" thickBot="1">
      <c r="A9" s="11"/>
      <c r="B9" s="29" t="s">
        <v>3</v>
      </c>
      <c r="C9" s="30">
        <f>C14</f>
        <v>424937</v>
      </c>
      <c r="D9" s="30">
        <f t="shared" ref="D9:F9" si="2">D14</f>
        <v>403560</v>
      </c>
      <c r="E9" s="30">
        <f t="shared" si="2"/>
        <v>425003</v>
      </c>
      <c r="F9" s="30">
        <f t="shared" si="2"/>
        <v>435576.68</v>
      </c>
      <c r="G9" s="31">
        <f>F9/C9*100</f>
        <v>102.50382527292281</v>
      </c>
      <c r="H9" s="31">
        <f t="shared" ref="H9" si="3">F9/E9*100</f>
        <v>102.48790714418486</v>
      </c>
    </row>
    <row r="10" spans="1:8" ht="16.5" thickBot="1">
      <c r="A10" s="101" t="s">
        <v>21</v>
      </c>
      <c r="B10" s="102"/>
      <c r="C10" s="102"/>
      <c r="D10" s="102"/>
      <c r="E10" s="102"/>
      <c r="F10" s="102"/>
      <c r="G10" s="102"/>
      <c r="H10" s="103"/>
    </row>
    <row r="11" spans="1:8" ht="48" thickBot="1">
      <c r="A11" s="2" t="s">
        <v>1</v>
      </c>
      <c r="B11" s="3" t="s">
        <v>2</v>
      </c>
      <c r="C11" s="62" t="s">
        <v>17</v>
      </c>
      <c r="D11" s="62" t="s">
        <v>100</v>
      </c>
      <c r="E11" s="62" t="s">
        <v>101</v>
      </c>
      <c r="F11" s="62" t="s">
        <v>105</v>
      </c>
      <c r="G11" s="62" t="s">
        <v>39</v>
      </c>
      <c r="H11" s="62" t="s">
        <v>9</v>
      </c>
    </row>
    <row r="12" spans="1:8" ht="16.5" thickBot="1">
      <c r="A12" s="4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1:8" ht="30" customHeight="1" thickBot="1">
      <c r="A13" s="6">
        <v>6711</v>
      </c>
      <c r="B13" s="7" t="s">
        <v>20</v>
      </c>
      <c r="C13" s="15">
        <v>424937</v>
      </c>
      <c r="D13" s="15">
        <v>403560</v>
      </c>
      <c r="E13" s="15">
        <v>425003</v>
      </c>
      <c r="F13" s="15">
        <v>435576.68</v>
      </c>
      <c r="G13" s="34">
        <f>F13/C13*100</f>
        <v>102.50382527292281</v>
      </c>
      <c r="H13" s="34">
        <f t="shared" ref="H13:H14" si="4">F13/E13*100</f>
        <v>102.48790714418486</v>
      </c>
    </row>
    <row r="14" spans="1:8" ht="16.5" thickBot="1">
      <c r="A14" s="6"/>
      <c r="B14" s="7" t="s">
        <v>3</v>
      </c>
      <c r="C14" s="21">
        <f>SUM(C13:C13)</f>
        <v>424937</v>
      </c>
      <c r="D14" s="21">
        <f>SUM(D13:D13)</f>
        <v>403560</v>
      </c>
      <c r="E14" s="21">
        <f>SUM(E13:E13)</f>
        <v>425003</v>
      </c>
      <c r="F14" s="21">
        <f>SUM(F13:F13)</f>
        <v>435576.68</v>
      </c>
      <c r="G14" s="14">
        <f>F14/C14*100</f>
        <v>102.50382527292281</v>
      </c>
      <c r="H14" s="14">
        <f t="shared" si="4"/>
        <v>102.48790714418486</v>
      </c>
    </row>
    <row r="15" spans="1:8" ht="11.25" customHeight="1" thickBot="1">
      <c r="A15" s="8"/>
      <c r="B15" s="10"/>
      <c r="C15" s="35"/>
      <c r="D15" s="35"/>
      <c r="E15" s="35"/>
      <c r="F15" s="35"/>
      <c r="G15" s="34"/>
      <c r="H15" s="34"/>
    </row>
    <row r="16" spans="1:8" ht="48" thickBot="1">
      <c r="A16" s="107" t="s">
        <v>18</v>
      </c>
      <c r="B16" s="108"/>
      <c r="C16" s="18" t="s">
        <v>17</v>
      </c>
      <c r="D16" s="18" t="s">
        <v>100</v>
      </c>
      <c r="E16" s="18" t="s">
        <v>101</v>
      </c>
      <c r="F16" s="18" t="s">
        <v>105</v>
      </c>
      <c r="G16" s="18" t="s">
        <v>39</v>
      </c>
      <c r="H16" s="18" t="s">
        <v>9</v>
      </c>
    </row>
    <row r="17" spans="1:8" ht="16.5" thickBot="1">
      <c r="A17" s="4"/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</row>
    <row r="18" spans="1:8" ht="16.5" thickBot="1">
      <c r="A18" s="8"/>
      <c r="B18" s="32" t="s">
        <v>3</v>
      </c>
      <c r="C18" s="33">
        <f>C23+C32+C37+C42+C47+C54+C59+C64+C74+C79+C85</f>
        <v>9711984.9800000023</v>
      </c>
      <c r="D18" s="33">
        <f>D23+D32+D37+D42+D47+D54+D59+D64+D74+D79+D85+D69</f>
        <v>10400730</v>
      </c>
      <c r="E18" s="33">
        <f>E23+E32+E37+E42+E47+E54+E59+E64+E74+E79+E85</f>
        <v>10957591</v>
      </c>
      <c r="F18" s="33">
        <f>F23+F32+F37+F42+F47+F54+F59+F64+F74+F79+F85+F69</f>
        <v>10709027.359999999</v>
      </c>
      <c r="G18" s="31">
        <f>F18/C18*100</f>
        <v>110.26610298567408</v>
      </c>
      <c r="H18" s="31">
        <f t="shared" ref="H18" si="5">F18/E18*100</f>
        <v>97.731584980676857</v>
      </c>
    </row>
    <row r="19" spans="1:8" ht="16.5" thickBot="1">
      <c r="A19" s="101" t="s">
        <v>22</v>
      </c>
      <c r="B19" s="102"/>
      <c r="C19" s="102"/>
      <c r="D19" s="102"/>
      <c r="E19" s="102"/>
      <c r="F19" s="102"/>
      <c r="G19" s="102"/>
      <c r="H19" s="103"/>
    </row>
    <row r="20" spans="1:8" ht="48" thickBot="1">
      <c r="A20" s="2" t="s">
        <v>1</v>
      </c>
      <c r="B20" s="3" t="s">
        <v>2</v>
      </c>
      <c r="C20" s="62" t="s">
        <v>17</v>
      </c>
      <c r="D20" s="62" t="s">
        <v>100</v>
      </c>
      <c r="E20" s="62" t="s">
        <v>101</v>
      </c>
      <c r="F20" s="62" t="s">
        <v>105</v>
      </c>
      <c r="G20" s="62" t="s">
        <v>39</v>
      </c>
      <c r="H20" s="62" t="s">
        <v>9</v>
      </c>
    </row>
    <row r="21" spans="1:8" ht="16.5" thickBot="1">
      <c r="A21" s="4"/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</row>
    <row r="22" spans="1:8" ht="32.25" thickBot="1">
      <c r="A22" s="6">
        <v>6711</v>
      </c>
      <c r="B22" s="7" t="s">
        <v>20</v>
      </c>
      <c r="C22" s="15">
        <v>299784.84000000003</v>
      </c>
      <c r="D22" s="15">
        <v>377800</v>
      </c>
      <c r="E22" s="15">
        <v>425300</v>
      </c>
      <c r="F22" s="15">
        <v>384228.5</v>
      </c>
      <c r="G22" s="34">
        <f>F22/C22*100</f>
        <v>128.16808881996832</v>
      </c>
      <c r="H22" s="34">
        <f t="shared" ref="H22:H23" si="6">F22/E22*100</f>
        <v>90.342934399247582</v>
      </c>
    </row>
    <row r="23" spans="1:8" ht="16.5" thickBot="1">
      <c r="A23" s="6"/>
      <c r="B23" s="7" t="s">
        <v>3</v>
      </c>
      <c r="C23" s="16">
        <f>SUM(C22:C22)</f>
        <v>299784.84000000003</v>
      </c>
      <c r="D23" s="16">
        <f>SUM(D22:D22)</f>
        <v>377800</v>
      </c>
      <c r="E23" s="16">
        <f>SUM(E22:E22)</f>
        <v>425300</v>
      </c>
      <c r="F23" s="16">
        <f>SUM(F22:F22)</f>
        <v>384228.5</v>
      </c>
      <c r="G23" s="14">
        <f>F23/C23*100</f>
        <v>128.16808881996832</v>
      </c>
      <c r="H23" s="14">
        <f t="shared" si="6"/>
        <v>90.342934399247582</v>
      </c>
    </row>
    <row r="24" spans="1:8" ht="16.5" thickBot="1">
      <c r="A24" s="101" t="s">
        <v>4</v>
      </c>
      <c r="B24" s="102"/>
      <c r="C24" s="102"/>
      <c r="D24" s="102"/>
      <c r="E24" s="102"/>
      <c r="F24" s="102"/>
      <c r="G24" s="102"/>
      <c r="H24" s="103"/>
    </row>
    <row r="25" spans="1:8" ht="48" thickBot="1">
      <c r="A25" s="2" t="s">
        <v>1</v>
      </c>
      <c r="B25" s="3" t="s">
        <v>2</v>
      </c>
      <c r="C25" s="62" t="s">
        <v>17</v>
      </c>
      <c r="D25" s="62" t="s">
        <v>100</v>
      </c>
      <c r="E25" s="62" t="s">
        <v>101</v>
      </c>
      <c r="F25" s="62" t="s">
        <v>105</v>
      </c>
      <c r="G25" s="62" t="s">
        <v>39</v>
      </c>
      <c r="H25" s="62" t="s">
        <v>9</v>
      </c>
    </row>
    <row r="26" spans="1:8" ht="16.5" thickBot="1">
      <c r="A26" s="2"/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5">
        <v>7</v>
      </c>
    </row>
    <row r="27" spans="1:8" ht="32.25" thickBot="1">
      <c r="A27" s="36">
        <v>6413</v>
      </c>
      <c r="B27" s="3" t="s">
        <v>23</v>
      </c>
      <c r="C27" s="17">
        <v>3.17</v>
      </c>
      <c r="D27" s="17">
        <v>10</v>
      </c>
      <c r="E27" s="17">
        <v>10</v>
      </c>
      <c r="F27" s="17">
        <v>4.03</v>
      </c>
      <c r="G27" s="34">
        <f t="shared" ref="G27:G32" si="7">F27/C27*100</f>
        <v>127.12933753943219</v>
      </c>
      <c r="H27" s="34">
        <f t="shared" ref="H27:H32" si="8">F27/E27*100</f>
        <v>40.300000000000004</v>
      </c>
    </row>
    <row r="28" spans="1:8" ht="32.25" thickBot="1">
      <c r="A28" s="36">
        <v>6422</v>
      </c>
      <c r="B28" s="3" t="s">
        <v>24</v>
      </c>
      <c r="C28" s="17">
        <v>2340</v>
      </c>
      <c r="D28" s="17">
        <v>4320</v>
      </c>
      <c r="E28" s="17">
        <v>0</v>
      </c>
      <c r="F28" s="17">
        <v>0</v>
      </c>
      <c r="G28" s="34">
        <f t="shared" si="7"/>
        <v>0</v>
      </c>
      <c r="H28" s="34" t="e">
        <f t="shared" si="8"/>
        <v>#DIV/0!</v>
      </c>
    </row>
    <row r="29" spans="1:8" ht="32.25" thickBot="1">
      <c r="A29" s="6">
        <v>6614</v>
      </c>
      <c r="B29" s="7" t="s">
        <v>26</v>
      </c>
      <c r="C29" s="15">
        <v>9588</v>
      </c>
      <c r="D29" s="17">
        <v>10000</v>
      </c>
      <c r="E29" s="17">
        <v>8000</v>
      </c>
      <c r="F29" s="17">
        <v>9331.7999999999993</v>
      </c>
      <c r="G29" s="34">
        <f t="shared" si="7"/>
        <v>97.327909887359183</v>
      </c>
      <c r="H29" s="34">
        <f t="shared" si="8"/>
        <v>116.64749999999999</v>
      </c>
    </row>
    <row r="30" spans="1:8" ht="16.5" thickBot="1">
      <c r="A30" s="6">
        <v>6615</v>
      </c>
      <c r="B30" s="7" t="s">
        <v>25</v>
      </c>
      <c r="C30" s="15">
        <v>19247</v>
      </c>
      <c r="D30" s="17">
        <v>35000</v>
      </c>
      <c r="E30" s="17">
        <v>32118</v>
      </c>
      <c r="F30" s="17">
        <v>39938</v>
      </c>
      <c r="G30" s="34">
        <f t="shared" si="7"/>
        <v>207.50246791707801</v>
      </c>
      <c r="H30" s="34">
        <f t="shared" si="8"/>
        <v>124.347717790647</v>
      </c>
    </row>
    <row r="31" spans="1:8" ht="16.5" thickBot="1">
      <c r="A31" s="6">
        <v>7211</v>
      </c>
      <c r="B31" s="7" t="s">
        <v>35</v>
      </c>
      <c r="C31" s="15">
        <v>832.84</v>
      </c>
      <c r="D31" s="17">
        <v>1000</v>
      </c>
      <c r="E31" s="17">
        <v>1000</v>
      </c>
      <c r="F31" s="17">
        <v>970.34</v>
      </c>
      <c r="G31" s="34">
        <f t="shared" si="7"/>
        <v>116.50977378608135</v>
      </c>
      <c r="H31" s="34">
        <f t="shared" si="8"/>
        <v>97.033999999999992</v>
      </c>
    </row>
    <row r="32" spans="1:8" ht="16.5" thickBot="1">
      <c r="A32" s="6"/>
      <c r="B32" s="7" t="s">
        <v>3</v>
      </c>
      <c r="C32" s="16">
        <f>SUM(C27:C31)</f>
        <v>32011.01</v>
      </c>
      <c r="D32" s="16">
        <f>SUM(D27:D31)</f>
        <v>50330</v>
      </c>
      <c r="E32" s="16">
        <f>SUM(E27:E31)</f>
        <v>41128</v>
      </c>
      <c r="F32" s="16">
        <f>SUM(F27:F31)</f>
        <v>50244.17</v>
      </c>
      <c r="G32" s="14">
        <f t="shared" si="7"/>
        <v>156.95902753458887</v>
      </c>
      <c r="H32" s="14">
        <f t="shared" si="8"/>
        <v>122.1653617973157</v>
      </c>
    </row>
    <row r="33" spans="1:8" ht="16.5" thickBot="1">
      <c r="A33" s="101" t="s">
        <v>6</v>
      </c>
      <c r="B33" s="102"/>
      <c r="C33" s="102"/>
      <c r="D33" s="102"/>
      <c r="E33" s="102"/>
      <c r="F33" s="102"/>
      <c r="G33" s="102"/>
      <c r="H33" s="103"/>
    </row>
    <row r="34" spans="1:8" ht="48" thickBot="1">
      <c r="A34" s="2" t="s">
        <v>1</v>
      </c>
      <c r="B34" s="3" t="s">
        <v>2</v>
      </c>
      <c r="C34" s="62" t="s">
        <v>17</v>
      </c>
      <c r="D34" s="62" t="s">
        <v>100</v>
      </c>
      <c r="E34" s="62" t="s">
        <v>101</v>
      </c>
      <c r="F34" s="62" t="s">
        <v>105</v>
      </c>
      <c r="G34" s="62" t="s">
        <v>39</v>
      </c>
      <c r="H34" s="62" t="s">
        <v>9</v>
      </c>
    </row>
    <row r="35" spans="1:8" ht="16.5" thickBot="1">
      <c r="A35" s="2"/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</row>
    <row r="36" spans="1:8" ht="16.5" thickBot="1">
      <c r="A36" s="6">
        <v>9221</v>
      </c>
      <c r="B36" s="7" t="s">
        <v>27</v>
      </c>
      <c r="C36" s="15"/>
      <c r="D36" s="15">
        <v>10000</v>
      </c>
      <c r="E36" s="15">
        <v>19202</v>
      </c>
      <c r="F36" s="15">
        <v>19202</v>
      </c>
      <c r="G36" s="34" t="e">
        <f>F36/C36*100</f>
        <v>#DIV/0!</v>
      </c>
      <c r="H36" s="34">
        <f t="shared" ref="H36:H37" si="9">F36/E36*100</f>
        <v>100</v>
      </c>
    </row>
    <row r="37" spans="1:8" ht="16.5" thickBot="1">
      <c r="A37" s="6"/>
      <c r="B37" s="7" t="s">
        <v>3</v>
      </c>
      <c r="C37" s="16">
        <f>SUM(C36:C36)</f>
        <v>0</v>
      </c>
      <c r="D37" s="16">
        <f>SUM(D36:D36)</f>
        <v>10000</v>
      </c>
      <c r="E37" s="16">
        <f>SUM(E36:E36)</f>
        <v>19202</v>
      </c>
      <c r="F37" s="16">
        <f>SUM(F36:F36)</f>
        <v>19202</v>
      </c>
      <c r="G37" s="14" t="e">
        <f>F37/C37*100</f>
        <v>#DIV/0!</v>
      </c>
      <c r="H37" s="14">
        <f t="shared" si="9"/>
        <v>100</v>
      </c>
    </row>
    <row r="38" spans="1:8" ht="16.5" thickBot="1">
      <c r="A38" s="101" t="s">
        <v>5</v>
      </c>
      <c r="B38" s="102"/>
      <c r="C38" s="102"/>
      <c r="D38" s="102"/>
      <c r="E38" s="102"/>
      <c r="F38" s="102"/>
      <c r="G38" s="102"/>
      <c r="H38" s="103"/>
    </row>
    <row r="39" spans="1:8" ht="48" thickBot="1">
      <c r="A39" s="2" t="s">
        <v>1</v>
      </c>
      <c r="B39" s="3" t="s">
        <v>2</v>
      </c>
      <c r="C39" s="62" t="s">
        <v>17</v>
      </c>
      <c r="D39" s="62" t="s">
        <v>100</v>
      </c>
      <c r="E39" s="62" t="s">
        <v>101</v>
      </c>
      <c r="F39" s="62" t="s">
        <v>105</v>
      </c>
      <c r="G39" s="62" t="s">
        <v>39</v>
      </c>
      <c r="H39" s="62" t="s">
        <v>9</v>
      </c>
    </row>
    <row r="40" spans="1:8" ht="16.5" thickBot="1">
      <c r="A40" s="4"/>
      <c r="B40" s="5">
        <v>1</v>
      </c>
      <c r="C40" s="5">
        <v>2</v>
      </c>
      <c r="D40" s="5">
        <v>3</v>
      </c>
      <c r="E40" s="5">
        <v>4</v>
      </c>
      <c r="F40" s="5">
        <v>5</v>
      </c>
      <c r="G40" s="5">
        <v>6</v>
      </c>
      <c r="H40" s="5">
        <v>7</v>
      </c>
    </row>
    <row r="41" spans="1:8" ht="16.5" thickBot="1">
      <c r="A41" s="6">
        <v>6526</v>
      </c>
      <c r="B41" s="7" t="s">
        <v>28</v>
      </c>
      <c r="C41" s="15">
        <v>319384.77</v>
      </c>
      <c r="D41" s="15">
        <v>380000</v>
      </c>
      <c r="E41" s="15">
        <v>425684</v>
      </c>
      <c r="F41" s="15">
        <v>488197.76</v>
      </c>
      <c r="G41" s="34">
        <f>F41/C41*100</f>
        <v>152.85567937381609</v>
      </c>
      <c r="H41" s="34">
        <f t="shared" ref="H41:H42" si="10">F41/E41*100</f>
        <v>114.68548500765827</v>
      </c>
    </row>
    <row r="42" spans="1:8" ht="16.5" thickBot="1">
      <c r="A42" s="6"/>
      <c r="B42" s="7" t="s">
        <v>10</v>
      </c>
      <c r="C42" s="21">
        <f>SUM(C41:C41)</f>
        <v>319384.77</v>
      </c>
      <c r="D42" s="21">
        <f>SUM(D41:D41)</f>
        <v>380000</v>
      </c>
      <c r="E42" s="21">
        <f>SUM(E41:E41)</f>
        <v>425684</v>
      </c>
      <c r="F42" s="21">
        <f>SUM(F41:F41)</f>
        <v>488197.76</v>
      </c>
      <c r="G42" s="14">
        <f>F42/C42*100</f>
        <v>152.85567937381609</v>
      </c>
      <c r="H42" s="14">
        <f t="shared" si="10"/>
        <v>114.68548500765827</v>
      </c>
    </row>
    <row r="43" spans="1:8" ht="16.5" thickBot="1">
      <c r="A43" s="101" t="s">
        <v>11</v>
      </c>
      <c r="B43" s="102"/>
      <c r="C43" s="102"/>
      <c r="D43" s="102"/>
      <c r="E43" s="102"/>
      <c r="F43" s="102"/>
      <c r="G43" s="102"/>
      <c r="H43" s="103"/>
    </row>
    <row r="44" spans="1:8" ht="48" thickBot="1">
      <c r="A44" s="2" t="s">
        <v>1</v>
      </c>
      <c r="B44" s="3" t="s">
        <v>2</v>
      </c>
      <c r="C44" s="62" t="s">
        <v>17</v>
      </c>
      <c r="D44" s="62" t="s">
        <v>100</v>
      </c>
      <c r="E44" s="62" t="s">
        <v>101</v>
      </c>
      <c r="F44" s="62" t="s">
        <v>105</v>
      </c>
      <c r="G44" s="62" t="s">
        <v>39</v>
      </c>
      <c r="H44" s="62" t="s">
        <v>9</v>
      </c>
    </row>
    <row r="45" spans="1:8" ht="16.5" thickBot="1">
      <c r="A45" s="4"/>
      <c r="B45" s="5">
        <v>1</v>
      </c>
      <c r="C45" s="5">
        <v>2</v>
      </c>
      <c r="D45" s="5">
        <v>3</v>
      </c>
      <c r="E45" s="5">
        <v>4</v>
      </c>
      <c r="F45" s="5">
        <v>5</v>
      </c>
      <c r="G45" s="5">
        <v>6</v>
      </c>
      <c r="H45" s="5">
        <v>7</v>
      </c>
    </row>
    <row r="46" spans="1:8" ht="16.5" thickBot="1">
      <c r="A46" s="6">
        <v>9221</v>
      </c>
      <c r="B46" s="7" t="s">
        <v>27</v>
      </c>
      <c r="C46" s="15"/>
      <c r="D46" s="15">
        <v>40000</v>
      </c>
      <c r="E46" s="15">
        <v>95316</v>
      </c>
      <c r="F46" s="15">
        <v>95316</v>
      </c>
      <c r="G46" s="34" t="e">
        <f>F46/C46*100</f>
        <v>#DIV/0!</v>
      </c>
      <c r="H46" s="34">
        <f t="shared" ref="H46:H47" si="11">F46/E46*100</f>
        <v>100</v>
      </c>
    </row>
    <row r="47" spans="1:8" ht="16.5" thickBot="1">
      <c r="A47" s="6"/>
      <c r="B47" s="7" t="s">
        <v>3</v>
      </c>
      <c r="C47" s="21">
        <f>C46</f>
        <v>0</v>
      </c>
      <c r="D47" s="21">
        <f t="shared" ref="D47:F47" si="12">D46</f>
        <v>40000</v>
      </c>
      <c r="E47" s="21">
        <f t="shared" si="12"/>
        <v>95316</v>
      </c>
      <c r="F47" s="21">
        <f t="shared" si="12"/>
        <v>95316</v>
      </c>
      <c r="G47" s="14" t="e">
        <f>F47/C47*100</f>
        <v>#DIV/0!</v>
      </c>
      <c r="H47" s="14">
        <f t="shared" si="11"/>
        <v>100</v>
      </c>
    </row>
    <row r="48" spans="1:8" ht="16.5" thickBot="1">
      <c r="A48" s="101" t="s">
        <v>7</v>
      </c>
      <c r="B48" s="102"/>
      <c r="C48" s="102"/>
      <c r="D48" s="102"/>
      <c r="E48" s="102"/>
      <c r="F48" s="102"/>
      <c r="G48" s="102"/>
      <c r="H48" s="103"/>
    </row>
    <row r="49" spans="1:8" ht="48" thickBot="1">
      <c r="A49" s="2" t="s">
        <v>1</v>
      </c>
      <c r="B49" s="3" t="s">
        <v>2</v>
      </c>
      <c r="C49" s="62" t="s">
        <v>17</v>
      </c>
      <c r="D49" s="62" t="s">
        <v>100</v>
      </c>
      <c r="E49" s="62" t="s">
        <v>101</v>
      </c>
      <c r="F49" s="62" t="s">
        <v>105</v>
      </c>
      <c r="G49" s="62" t="s">
        <v>39</v>
      </c>
      <c r="H49" s="62" t="s">
        <v>9</v>
      </c>
    </row>
    <row r="50" spans="1:8" ht="16.5" thickBot="1">
      <c r="A50" s="4"/>
      <c r="B50" s="5">
        <v>1</v>
      </c>
      <c r="C50" s="5">
        <v>2</v>
      </c>
      <c r="D50" s="5">
        <v>3</v>
      </c>
      <c r="E50" s="5">
        <v>4</v>
      </c>
      <c r="F50" s="5">
        <v>5</v>
      </c>
      <c r="G50" s="5">
        <v>6</v>
      </c>
      <c r="H50" s="5">
        <v>7</v>
      </c>
    </row>
    <row r="51" spans="1:8" ht="32.25" thickBot="1">
      <c r="A51" s="6">
        <v>6361</v>
      </c>
      <c r="B51" s="7" t="s">
        <v>29</v>
      </c>
      <c r="C51" s="15">
        <v>8691879.4000000004</v>
      </c>
      <c r="D51" s="15">
        <v>9138600</v>
      </c>
      <c r="E51" s="15">
        <v>9420941</v>
      </c>
      <c r="F51" s="15">
        <v>9172902.7100000009</v>
      </c>
      <c r="G51" s="34">
        <f>F51/C51*100</f>
        <v>105.53416916944339</v>
      </c>
      <c r="H51" s="34">
        <f t="shared" ref="H51:H54" si="13">F51/E51*100</f>
        <v>97.36716013824946</v>
      </c>
    </row>
    <row r="52" spans="1:8" ht="32.25" thickBot="1">
      <c r="A52" s="6">
        <v>6362</v>
      </c>
      <c r="B52" s="7" t="s">
        <v>30</v>
      </c>
      <c r="C52" s="15">
        <v>44766.65</v>
      </c>
      <c r="D52" s="15">
        <v>50000</v>
      </c>
      <c r="E52" s="15">
        <v>7000</v>
      </c>
      <c r="F52" s="15">
        <v>4769.03</v>
      </c>
      <c r="G52" s="34">
        <f t="shared" ref="G52:G53" si="14">F52/C52*100</f>
        <v>10.653086616934704</v>
      </c>
      <c r="H52" s="34">
        <f t="shared" si="13"/>
        <v>68.128999999999991</v>
      </c>
    </row>
    <row r="53" spans="1:8" ht="32.25" thickBot="1">
      <c r="A53" s="6">
        <v>6381</v>
      </c>
      <c r="B53" s="7" t="s">
        <v>31</v>
      </c>
      <c r="C53" s="15">
        <v>2692.32</v>
      </c>
      <c r="D53" s="15">
        <v>0</v>
      </c>
      <c r="E53" s="15">
        <v>0</v>
      </c>
      <c r="F53" s="15">
        <v>0</v>
      </c>
      <c r="G53" s="34">
        <f t="shared" si="14"/>
        <v>0</v>
      </c>
      <c r="H53" s="34" t="e">
        <f t="shared" si="13"/>
        <v>#DIV/0!</v>
      </c>
    </row>
    <row r="54" spans="1:8" ht="16.5" thickBot="1">
      <c r="A54" s="6"/>
      <c r="B54" s="7" t="s">
        <v>3</v>
      </c>
      <c r="C54" s="21">
        <f>SUM(C51:C53)</f>
        <v>8739338.370000001</v>
      </c>
      <c r="D54" s="21">
        <f>SUM(D51:D53)</f>
        <v>9188600</v>
      </c>
      <c r="E54" s="21">
        <f>SUM(E51:E53)</f>
        <v>9427941</v>
      </c>
      <c r="F54" s="21">
        <f>SUM(F51:F53)</f>
        <v>9177671.7400000002</v>
      </c>
      <c r="G54" s="14">
        <f>F54/C54*100</f>
        <v>105.01563564016116</v>
      </c>
      <c r="H54" s="14">
        <f t="shared" si="13"/>
        <v>97.345451567844989</v>
      </c>
    </row>
    <row r="55" spans="1:8" ht="16.5" thickBot="1">
      <c r="A55" s="101" t="s">
        <v>12</v>
      </c>
      <c r="B55" s="102"/>
      <c r="C55" s="102"/>
      <c r="D55" s="102"/>
      <c r="E55" s="102"/>
      <c r="F55" s="102"/>
      <c r="G55" s="102"/>
      <c r="H55" s="103"/>
    </row>
    <row r="56" spans="1:8" ht="48" thickBot="1">
      <c r="A56" s="2" t="s">
        <v>1</v>
      </c>
      <c r="B56" s="3" t="s">
        <v>2</v>
      </c>
      <c r="C56" s="62" t="s">
        <v>17</v>
      </c>
      <c r="D56" s="62" t="s">
        <v>100</v>
      </c>
      <c r="E56" s="62" t="s">
        <v>101</v>
      </c>
      <c r="F56" s="62" t="s">
        <v>105</v>
      </c>
      <c r="G56" s="62" t="s">
        <v>39</v>
      </c>
      <c r="H56" s="62" t="s">
        <v>9</v>
      </c>
    </row>
    <row r="57" spans="1:8" ht="16.5" thickBot="1">
      <c r="A57" s="4"/>
      <c r="B57" s="5">
        <v>1</v>
      </c>
      <c r="C57" s="5">
        <v>2</v>
      </c>
      <c r="D57" s="5">
        <v>3</v>
      </c>
      <c r="E57" s="5">
        <v>4</v>
      </c>
      <c r="F57" s="5">
        <v>5</v>
      </c>
      <c r="G57" s="5">
        <v>6</v>
      </c>
      <c r="H57" s="5">
        <v>7</v>
      </c>
    </row>
    <row r="58" spans="1:8" ht="16.5" thickBot="1">
      <c r="A58" s="6">
        <v>9221</v>
      </c>
      <c r="B58" s="7" t="s">
        <v>27</v>
      </c>
      <c r="C58" s="15"/>
      <c r="D58" s="15">
        <v>10000</v>
      </c>
      <c r="E58" s="15">
        <v>33019</v>
      </c>
      <c r="F58" s="15">
        <v>33019</v>
      </c>
      <c r="G58" s="34" t="e">
        <f>F58/C58*100</f>
        <v>#DIV/0!</v>
      </c>
      <c r="H58" s="34">
        <f t="shared" ref="H58:H59" si="15">F58/E58*100</f>
        <v>100</v>
      </c>
    </row>
    <row r="59" spans="1:8" ht="16.5" thickBot="1">
      <c r="A59" s="6"/>
      <c r="B59" s="7" t="s">
        <v>3</v>
      </c>
      <c r="C59" s="21">
        <f>SUM(C58:C58)</f>
        <v>0</v>
      </c>
      <c r="D59" s="21">
        <f>SUM(D58:D58)</f>
        <v>10000</v>
      </c>
      <c r="E59" s="21">
        <f>SUM(E58:E58)</f>
        <v>33019</v>
      </c>
      <c r="F59" s="21">
        <f>SUM(F58:F58)</f>
        <v>33019</v>
      </c>
      <c r="G59" s="14" t="e">
        <f>F59/C59*100</f>
        <v>#DIV/0!</v>
      </c>
      <c r="H59" s="14">
        <f t="shared" si="15"/>
        <v>100</v>
      </c>
    </row>
    <row r="60" spans="1:8" ht="16.5" thickBot="1">
      <c r="A60" s="101" t="s">
        <v>34</v>
      </c>
      <c r="B60" s="102"/>
      <c r="C60" s="102"/>
      <c r="D60" s="102"/>
      <c r="E60" s="102"/>
      <c r="F60" s="102"/>
      <c r="G60" s="102"/>
      <c r="H60" s="103"/>
    </row>
    <row r="61" spans="1:8" ht="48" thickBot="1">
      <c r="A61" s="2" t="s">
        <v>1</v>
      </c>
      <c r="B61" s="3" t="s">
        <v>2</v>
      </c>
      <c r="C61" s="62" t="s">
        <v>17</v>
      </c>
      <c r="D61" s="62" t="s">
        <v>100</v>
      </c>
      <c r="E61" s="62" t="s">
        <v>101</v>
      </c>
      <c r="F61" s="62" t="s">
        <v>105</v>
      </c>
      <c r="G61" s="62" t="s">
        <v>39</v>
      </c>
      <c r="H61" s="62" t="s">
        <v>9</v>
      </c>
    </row>
    <row r="62" spans="1:8" ht="16.5" thickBot="1">
      <c r="A62" s="4"/>
      <c r="B62" s="5">
        <v>1</v>
      </c>
      <c r="C62" s="5">
        <v>2</v>
      </c>
      <c r="D62" s="5">
        <v>3</v>
      </c>
      <c r="E62" s="5">
        <v>4</v>
      </c>
      <c r="F62" s="5">
        <v>5</v>
      </c>
      <c r="G62" s="5">
        <v>6</v>
      </c>
      <c r="H62" s="5">
        <v>7</v>
      </c>
    </row>
    <row r="63" spans="1:8" ht="32.25" thickBot="1">
      <c r="A63" s="6">
        <v>6361</v>
      </c>
      <c r="B63" s="7" t="s">
        <v>29</v>
      </c>
      <c r="C63" s="15">
        <v>185941.45</v>
      </c>
      <c r="D63" s="15">
        <v>80000</v>
      </c>
      <c r="E63" s="15">
        <v>99722</v>
      </c>
      <c r="F63" s="15">
        <v>74033.279999999999</v>
      </c>
      <c r="G63" s="34">
        <f>F63/C63*100</f>
        <v>39.81537198940849</v>
      </c>
      <c r="H63" s="34">
        <f t="shared" ref="H63:H64" si="16">F63/E63*100</f>
        <v>74.239666272236818</v>
      </c>
    </row>
    <row r="64" spans="1:8" ht="16.5" thickBot="1">
      <c r="A64" s="6"/>
      <c r="B64" s="7" t="s">
        <v>3</v>
      </c>
      <c r="C64" s="21">
        <f>SUM(C63:C63)</f>
        <v>185941.45</v>
      </c>
      <c r="D64" s="21">
        <f>SUM(D63:D63)</f>
        <v>80000</v>
      </c>
      <c r="E64" s="21">
        <f>SUM(E63:E63)</f>
        <v>99722</v>
      </c>
      <c r="F64" s="21">
        <f>SUM(F63:F63)</f>
        <v>74033.279999999999</v>
      </c>
      <c r="G64" s="14">
        <f>F64/C64*100</f>
        <v>39.81537198940849</v>
      </c>
      <c r="H64" s="14">
        <f t="shared" si="16"/>
        <v>74.239666272236818</v>
      </c>
    </row>
    <row r="65" spans="1:9" ht="16.5" thickBot="1">
      <c r="A65" s="101" t="s">
        <v>109</v>
      </c>
      <c r="B65" s="102"/>
      <c r="C65" s="102"/>
      <c r="D65" s="102"/>
      <c r="E65" s="102"/>
      <c r="F65" s="102"/>
      <c r="G65" s="102"/>
      <c r="H65" s="103"/>
    </row>
    <row r="66" spans="1:9" ht="48" thickBot="1">
      <c r="A66" s="2" t="s">
        <v>1</v>
      </c>
      <c r="B66" s="3" t="s">
        <v>2</v>
      </c>
      <c r="C66" s="62" t="s">
        <v>17</v>
      </c>
      <c r="D66" s="62" t="s">
        <v>100</v>
      </c>
      <c r="E66" s="62" t="s">
        <v>101</v>
      </c>
      <c r="F66" s="62" t="s">
        <v>105</v>
      </c>
      <c r="G66" s="62" t="s">
        <v>39</v>
      </c>
      <c r="H66" s="62" t="s">
        <v>9</v>
      </c>
    </row>
    <row r="67" spans="1:9" ht="16.5" thickBot="1">
      <c r="A67" s="4"/>
      <c r="B67" s="5">
        <v>1</v>
      </c>
      <c r="C67" s="5">
        <v>2</v>
      </c>
      <c r="D67" s="5">
        <v>3</v>
      </c>
      <c r="E67" s="5">
        <v>4</v>
      </c>
      <c r="F67" s="5">
        <v>5</v>
      </c>
      <c r="G67" s="5">
        <v>6</v>
      </c>
      <c r="H67" s="5">
        <v>7</v>
      </c>
    </row>
    <row r="68" spans="1:9" ht="16.5" thickBot="1">
      <c r="A68" s="6">
        <v>9222</v>
      </c>
      <c r="B68" s="7" t="s">
        <v>110</v>
      </c>
      <c r="C68" s="15"/>
      <c r="D68" s="15">
        <v>-5000</v>
      </c>
      <c r="E68" s="15"/>
      <c r="F68" s="15">
        <v>-9133</v>
      </c>
      <c r="G68" s="34" t="e">
        <f>F68/C68*100</f>
        <v>#DIV/0!</v>
      </c>
      <c r="H68" s="34" t="e">
        <f t="shared" ref="H68:H69" si="17">F68/E68*100</f>
        <v>#DIV/0!</v>
      </c>
    </row>
    <row r="69" spans="1:9" ht="16.5" thickBot="1">
      <c r="A69" s="6"/>
      <c r="B69" s="7" t="s">
        <v>3</v>
      </c>
      <c r="C69" s="21">
        <f>SUM(C68:C68)</f>
        <v>0</v>
      </c>
      <c r="D69" s="21">
        <f>SUM(D68:D68)</f>
        <v>-5000</v>
      </c>
      <c r="E69" s="21">
        <f>SUM(E68:E68)</f>
        <v>0</v>
      </c>
      <c r="F69" s="21">
        <f>SUM(F68:F68)</f>
        <v>-9133</v>
      </c>
      <c r="G69" s="14" t="e">
        <f>F69/C69*100</f>
        <v>#DIV/0!</v>
      </c>
      <c r="H69" s="14" t="e">
        <f t="shared" si="17"/>
        <v>#DIV/0!</v>
      </c>
    </row>
    <row r="70" spans="1:9" ht="16.5" thickBot="1">
      <c r="A70" s="101" t="s">
        <v>36</v>
      </c>
      <c r="B70" s="102"/>
      <c r="C70" s="102"/>
      <c r="D70" s="102"/>
      <c r="E70" s="102"/>
      <c r="F70" s="102"/>
      <c r="G70" s="102"/>
      <c r="H70" s="103"/>
    </row>
    <row r="71" spans="1:9" ht="48" thickBot="1">
      <c r="A71" s="2" t="s">
        <v>1</v>
      </c>
      <c r="B71" s="3" t="s">
        <v>2</v>
      </c>
      <c r="C71" s="62" t="s">
        <v>17</v>
      </c>
      <c r="D71" s="62" t="s">
        <v>100</v>
      </c>
      <c r="E71" s="62" t="s">
        <v>101</v>
      </c>
      <c r="F71" s="62" t="s">
        <v>105</v>
      </c>
      <c r="G71" s="62" t="s">
        <v>39</v>
      </c>
      <c r="H71" s="62" t="s">
        <v>9</v>
      </c>
      <c r="I71" s="63"/>
    </row>
    <row r="72" spans="1:9" ht="16.5" thickBot="1">
      <c r="A72" s="4"/>
      <c r="B72" s="5">
        <v>1</v>
      </c>
      <c r="C72" s="5">
        <v>2</v>
      </c>
      <c r="D72" s="5">
        <v>3</v>
      </c>
      <c r="E72" s="5">
        <v>4</v>
      </c>
      <c r="F72" s="5">
        <v>5</v>
      </c>
      <c r="G72" s="5">
        <v>6</v>
      </c>
      <c r="H72" s="5">
        <v>7</v>
      </c>
    </row>
    <row r="73" spans="1:9" ht="32.25" thickBot="1">
      <c r="A73" s="6">
        <v>6323</v>
      </c>
      <c r="B73" s="7" t="s">
        <v>37</v>
      </c>
      <c r="C73" s="15">
        <v>127895.3</v>
      </c>
      <c r="D73" s="15">
        <v>0</v>
      </c>
      <c r="E73" s="15">
        <v>116000</v>
      </c>
      <c r="F73" s="15">
        <v>124896.36</v>
      </c>
      <c r="G73" s="34">
        <f>F73/C73*100</f>
        <v>97.655160119253793</v>
      </c>
      <c r="H73" s="34">
        <f t="shared" ref="H73:H74" si="18">F73/E73*100</f>
        <v>107.66927586206896</v>
      </c>
    </row>
    <row r="74" spans="1:9" ht="16.5" thickBot="1">
      <c r="A74" s="6"/>
      <c r="B74" s="7" t="s">
        <v>3</v>
      </c>
      <c r="C74" s="21">
        <f>SUM(C73:C73)</f>
        <v>127895.3</v>
      </c>
      <c r="D74" s="21">
        <f>SUM(D73:D73)</f>
        <v>0</v>
      </c>
      <c r="E74" s="21">
        <f>SUM(E73:E73)</f>
        <v>116000</v>
      </c>
      <c r="F74" s="21">
        <f>SUM(F73:F73)</f>
        <v>124896.36</v>
      </c>
      <c r="G74" s="14">
        <f>F74/C74*100</f>
        <v>97.655160119253793</v>
      </c>
      <c r="H74" s="14">
        <f t="shared" si="18"/>
        <v>107.66927586206896</v>
      </c>
    </row>
    <row r="75" spans="1:9" ht="16.5" thickBot="1">
      <c r="A75" s="101" t="s">
        <v>38</v>
      </c>
      <c r="B75" s="102"/>
      <c r="C75" s="102"/>
      <c r="D75" s="102"/>
      <c r="E75" s="102"/>
      <c r="F75" s="102"/>
      <c r="G75" s="102"/>
      <c r="H75" s="103"/>
    </row>
    <row r="76" spans="1:9" ht="48" thickBot="1">
      <c r="A76" s="2" t="s">
        <v>1</v>
      </c>
      <c r="B76" s="3" t="s">
        <v>2</v>
      </c>
      <c r="C76" s="62" t="s">
        <v>17</v>
      </c>
      <c r="D76" s="62" t="s">
        <v>100</v>
      </c>
      <c r="E76" s="62" t="s">
        <v>101</v>
      </c>
      <c r="F76" s="62" t="s">
        <v>105</v>
      </c>
      <c r="G76" s="62" t="s">
        <v>39</v>
      </c>
      <c r="H76" s="62" t="s">
        <v>9</v>
      </c>
    </row>
    <row r="77" spans="1:9" ht="16.5" thickBot="1">
      <c r="A77" s="4"/>
      <c r="B77" s="5">
        <v>1</v>
      </c>
      <c r="C77" s="5">
        <v>2</v>
      </c>
      <c r="D77" s="5">
        <v>3</v>
      </c>
      <c r="E77" s="5">
        <v>4</v>
      </c>
      <c r="F77" s="5">
        <v>5</v>
      </c>
      <c r="G77" s="5">
        <v>6</v>
      </c>
      <c r="H77" s="5">
        <v>7</v>
      </c>
    </row>
    <row r="78" spans="1:9" ht="16.5" thickBot="1">
      <c r="A78" s="6">
        <v>9221</v>
      </c>
      <c r="B78" s="7" t="s">
        <v>27</v>
      </c>
      <c r="C78" s="15"/>
      <c r="D78" s="15">
        <v>254000</v>
      </c>
      <c r="E78" s="15">
        <v>259279</v>
      </c>
      <c r="F78" s="15">
        <v>259279</v>
      </c>
      <c r="G78" s="34" t="e">
        <f>F78/C78*100</f>
        <v>#DIV/0!</v>
      </c>
      <c r="H78" s="34">
        <f t="shared" ref="H78:H79" si="19">F78/E78*100</f>
        <v>100</v>
      </c>
    </row>
    <row r="79" spans="1:9" ht="16.5" thickBot="1">
      <c r="A79" s="6"/>
      <c r="B79" s="7" t="s">
        <v>3</v>
      </c>
      <c r="C79" s="21">
        <f>SUM(C78:C78)</f>
        <v>0</v>
      </c>
      <c r="D79" s="21">
        <f>SUM(D78:D78)</f>
        <v>254000</v>
      </c>
      <c r="E79" s="21">
        <f>SUM(E78:E78)</f>
        <v>259279</v>
      </c>
      <c r="F79" s="21">
        <f>SUM(F78:F78)</f>
        <v>259279</v>
      </c>
      <c r="G79" s="14" t="e">
        <f>F79/C79*100</f>
        <v>#DIV/0!</v>
      </c>
      <c r="H79" s="14">
        <f t="shared" si="19"/>
        <v>100</v>
      </c>
    </row>
    <row r="80" spans="1:9" ht="16.5" thickBot="1">
      <c r="A80" s="101" t="s">
        <v>14</v>
      </c>
      <c r="B80" s="102"/>
      <c r="C80" s="102"/>
      <c r="D80" s="102"/>
      <c r="E80" s="102"/>
      <c r="F80" s="102"/>
      <c r="G80" s="102"/>
      <c r="H80" s="103"/>
    </row>
    <row r="81" spans="1:8" ht="48" thickBot="1">
      <c r="A81" s="2" t="s">
        <v>1</v>
      </c>
      <c r="B81" s="3" t="s">
        <v>2</v>
      </c>
      <c r="C81" s="62" t="s">
        <v>17</v>
      </c>
      <c r="D81" s="62" t="s">
        <v>100</v>
      </c>
      <c r="E81" s="62" t="s">
        <v>101</v>
      </c>
      <c r="F81" s="62" t="s">
        <v>105</v>
      </c>
      <c r="G81" s="62" t="s">
        <v>39</v>
      </c>
      <c r="H81" s="62" t="s">
        <v>9</v>
      </c>
    </row>
    <row r="82" spans="1:8" ht="16.5" thickBot="1">
      <c r="A82" s="4"/>
      <c r="B82" s="5">
        <v>1</v>
      </c>
      <c r="C82" s="5">
        <v>2</v>
      </c>
      <c r="D82" s="5">
        <v>3</v>
      </c>
      <c r="E82" s="5">
        <v>4</v>
      </c>
      <c r="F82" s="5">
        <v>5</v>
      </c>
      <c r="G82" s="5">
        <v>6</v>
      </c>
      <c r="H82" s="5">
        <v>7</v>
      </c>
    </row>
    <row r="83" spans="1:8" ht="16.5" thickBot="1">
      <c r="A83" s="6">
        <v>6631</v>
      </c>
      <c r="B83" s="7" t="s">
        <v>32</v>
      </c>
      <c r="C83" s="15">
        <v>6629.24</v>
      </c>
      <c r="D83" s="15">
        <v>15000</v>
      </c>
      <c r="E83" s="15">
        <v>15000</v>
      </c>
      <c r="F83" s="15">
        <v>12072.55</v>
      </c>
      <c r="G83" s="34">
        <f>F83/C83*100</f>
        <v>182.11061901515103</v>
      </c>
      <c r="H83" s="34">
        <f t="shared" ref="H83:H85" si="20">F83/E83*100</f>
        <v>80.483666666666664</v>
      </c>
    </row>
    <row r="84" spans="1:8" ht="16.5" thickBot="1">
      <c r="A84" s="6">
        <v>6632</v>
      </c>
      <c r="B84" s="7" t="s">
        <v>33</v>
      </c>
      <c r="C84" s="15">
        <v>1000</v>
      </c>
      <c r="D84" s="15">
        <v>0</v>
      </c>
      <c r="E84" s="15">
        <v>0</v>
      </c>
      <c r="F84" s="15">
        <v>0</v>
      </c>
      <c r="G84" s="34">
        <f t="shared" ref="G84" si="21">F84/C84*100</f>
        <v>0</v>
      </c>
      <c r="H84" s="34" t="e">
        <f t="shared" si="20"/>
        <v>#DIV/0!</v>
      </c>
    </row>
    <row r="85" spans="1:8" ht="16.5" thickBot="1">
      <c r="A85" s="6"/>
      <c r="B85" s="7" t="s">
        <v>3</v>
      </c>
      <c r="C85" s="21">
        <f>SUM(C83:C84)</f>
        <v>7629.24</v>
      </c>
      <c r="D85" s="21">
        <f>SUM(D83:D84)</f>
        <v>15000</v>
      </c>
      <c r="E85" s="21">
        <f>SUM(E83:E84)</f>
        <v>15000</v>
      </c>
      <c r="F85" s="21">
        <f>SUM(F83:F84)</f>
        <v>12072.55</v>
      </c>
      <c r="G85" s="14">
        <f>F85/C85*100</f>
        <v>158.24053247767799</v>
      </c>
      <c r="H85" s="14">
        <f t="shared" si="20"/>
        <v>80.483666666666664</v>
      </c>
    </row>
  </sheetData>
  <mergeCells count="17">
    <mergeCell ref="A80:H80"/>
    <mergeCell ref="A43:H43"/>
    <mergeCell ref="A55:H55"/>
    <mergeCell ref="A75:H75"/>
    <mergeCell ref="A7:B7"/>
    <mergeCell ref="A10:H10"/>
    <mergeCell ref="A70:H70"/>
    <mergeCell ref="A24:H24"/>
    <mergeCell ref="A38:H38"/>
    <mergeCell ref="A48:H48"/>
    <mergeCell ref="A33:H33"/>
    <mergeCell ref="A60:H60"/>
    <mergeCell ref="A65:H65"/>
    <mergeCell ref="A3:H3"/>
    <mergeCell ref="A4:B4"/>
    <mergeCell ref="A16:B16"/>
    <mergeCell ref="A19:H1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3"/>
  <sheetViews>
    <sheetView workbookViewId="0">
      <selection activeCell="A3" sqref="A3:H3"/>
    </sheetView>
  </sheetViews>
  <sheetFormatPr defaultRowHeight="15"/>
  <cols>
    <col min="2" max="2" width="44.5703125" customWidth="1"/>
    <col min="3" max="3" width="16" customWidth="1"/>
    <col min="4" max="4" width="16.28515625" customWidth="1"/>
    <col min="5" max="5" width="15.5703125" customWidth="1"/>
    <col min="6" max="6" width="16.28515625" customWidth="1"/>
  </cols>
  <sheetData>
    <row r="1" spans="1:8" ht="18.75">
      <c r="A1" s="40" t="s">
        <v>15</v>
      </c>
      <c r="B1" s="13"/>
      <c r="C1" s="39"/>
      <c r="D1" s="39"/>
      <c r="E1" s="39"/>
      <c r="F1" s="39"/>
      <c r="G1" s="39"/>
      <c r="H1" s="39"/>
    </row>
    <row r="2" spans="1:8" ht="16.5" thickBot="1">
      <c r="A2" s="13" t="s">
        <v>40</v>
      </c>
      <c r="C2" s="27"/>
      <c r="D2" s="27"/>
      <c r="E2" s="27"/>
    </row>
    <row r="3" spans="1:8" ht="16.5" thickBot="1">
      <c r="A3" s="109" t="s">
        <v>104</v>
      </c>
      <c r="B3" s="110"/>
      <c r="C3" s="110"/>
      <c r="D3" s="110"/>
      <c r="E3" s="110"/>
      <c r="F3" s="110"/>
      <c r="G3" s="110"/>
      <c r="H3" s="111"/>
    </row>
    <row r="4" spans="1:8" ht="48.75" customHeight="1" thickBot="1">
      <c r="A4" s="101" t="s">
        <v>8</v>
      </c>
      <c r="B4" s="103"/>
      <c r="C4" s="18" t="s">
        <v>17</v>
      </c>
      <c r="D4" s="18" t="s">
        <v>100</v>
      </c>
      <c r="E4" s="18" t="s">
        <v>101</v>
      </c>
      <c r="F4" s="18" t="s">
        <v>105</v>
      </c>
      <c r="G4" s="18" t="s">
        <v>39</v>
      </c>
      <c r="H4" s="18" t="s">
        <v>9</v>
      </c>
    </row>
    <row r="5" spans="1:8" ht="16.5" customHeight="1" thickBot="1">
      <c r="A5" s="22"/>
      <c r="B5" s="23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1:8" ht="16.5" thickBot="1">
      <c r="A6" s="8"/>
      <c r="B6" s="10" t="s">
        <v>3</v>
      </c>
      <c r="C6" s="55">
        <f>C8+C37</f>
        <v>9926912.7100000009</v>
      </c>
      <c r="D6" s="55">
        <f>D8+D37</f>
        <v>10804290</v>
      </c>
      <c r="E6" s="55">
        <f>E8+E37</f>
        <v>11381594</v>
      </c>
      <c r="F6" s="55">
        <f>F8+F37</f>
        <v>10853666.839999998</v>
      </c>
      <c r="G6" s="56">
        <f>F6/C6*100</f>
        <v>109.33577394174546</v>
      </c>
      <c r="H6" s="56">
        <f t="shared" ref="H6" si="0">F6/E6*100</f>
        <v>95.361570971517679</v>
      </c>
    </row>
    <row r="7" spans="1:8" ht="48" thickBot="1">
      <c r="A7" s="107" t="s">
        <v>19</v>
      </c>
      <c r="B7" s="108"/>
      <c r="C7" s="18" t="s">
        <v>17</v>
      </c>
      <c r="D7" s="18" t="s">
        <v>100</v>
      </c>
      <c r="E7" s="18" t="s">
        <v>101</v>
      </c>
      <c r="F7" s="18" t="s">
        <v>105</v>
      </c>
      <c r="G7" s="18" t="s">
        <v>39</v>
      </c>
      <c r="H7" s="18" t="s">
        <v>9</v>
      </c>
    </row>
    <row r="8" spans="1:8" ht="16.5" thickBot="1">
      <c r="A8" s="11"/>
      <c r="B8" s="12" t="s">
        <v>3</v>
      </c>
      <c r="C8" s="30">
        <f>C33</f>
        <v>424937</v>
      </c>
      <c r="D8" s="30">
        <f>D33</f>
        <v>403560</v>
      </c>
      <c r="E8" s="30">
        <f>E33</f>
        <v>425003</v>
      </c>
      <c r="F8" s="30">
        <f>F33</f>
        <v>435576.67999999993</v>
      </c>
      <c r="G8" s="31">
        <f>F8/C8*100</f>
        <v>102.50382527292278</v>
      </c>
      <c r="H8" s="31">
        <f t="shared" ref="H8" si="1">F8/E8*100</f>
        <v>102.48790714418486</v>
      </c>
    </row>
    <row r="9" spans="1:8" ht="16.5" thickBot="1">
      <c r="A9" s="101" t="s">
        <v>21</v>
      </c>
      <c r="B9" s="102"/>
      <c r="C9" s="102"/>
      <c r="D9" s="102"/>
      <c r="E9" s="102"/>
      <c r="F9" s="102"/>
      <c r="G9" s="102"/>
      <c r="H9" s="103"/>
    </row>
    <row r="10" spans="1:8" ht="48" thickBot="1">
      <c r="A10" s="2" t="s">
        <v>1</v>
      </c>
      <c r="B10" s="3" t="s">
        <v>2</v>
      </c>
      <c r="C10" s="18" t="s">
        <v>17</v>
      </c>
      <c r="D10" s="18" t="s">
        <v>100</v>
      </c>
      <c r="E10" s="18" t="s">
        <v>101</v>
      </c>
      <c r="F10" s="18" t="s">
        <v>105</v>
      </c>
      <c r="G10" s="18" t="s">
        <v>39</v>
      </c>
      <c r="H10" s="18" t="s">
        <v>9</v>
      </c>
    </row>
    <row r="11" spans="1:8" ht="16.5" thickBot="1">
      <c r="A11" s="44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</row>
    <row r="12" spans="1:8" ht="16.5" thickBot="1">
      <c r="A12" s="45" t="s">
        <v>46</v>
      </c>
      <c r="B12" s="57" t="s">
        <v>65</v>
      </c>
      <c r="C12" s="15">
        <v>6134.6</v>
      </c>
      <c r="D12" s="15">
        <v>10000</v>
      </c>
      <c r="E12" s="15">
        <v>17670</v>
      </c>
      <c r="F12" s="15">
        <v>17284.900000000001</v>
      </c>
      <c r="G12" s="34">
        <f t="shared" ref="G12:G33" si="2">F12/C12*100</f>
        <v>281.76083200208654</v>
      </c>
      <c r="H12" s="34">
        <f t="shared" ref="H12:H33" si="3">F12/E12*100</f>
        <v>97.820599886813824</v>
      </c>
    </row>
    <row r="13" spans="1:8" ht="16.5" thickBot="1">
      <c r="A13" s="45">
        <v>3213</v>
      </c>
      <c r="B13" s="52" t="s">
        <v>82</v>
      </c>
      <c r="C13" s="15">
        <v>550</v>
      </c>
      <c r="D13" s="15">
        <v>2000</v>
      </c>
      <c r="E13" s="15">
        <v>2325</v>
      </c>
      <c r="F13" s="15">
        <v>2325</v>
      </c>
      <c r="G13" s="34">
        <f>F13/C13*100</f>
        <v>422.72727272727275</v>
      </c>
      <c r="H13" s="34">
        <f>F13/E13*100</f>
        <v>100</v>
      </c>
    </row>
    <row r="14" spans="1:8" ht="16.5" thickBot="1">
      <c r="A14" s="45">
        <v>3214</v>
      </c>
      <c r="B14" s="52" t="s">
        <v>83</v>
      </c>
      <c r="C14" s="15">
        <v>2590</v>
      </c>
      <c r="D14" s="15">
        <v>3000</v>
      </c>
      <c r="E14" s="15">
        <v>1694</v>
      </c>
      <c r="F14" s="15">
        <v>1594</v>
      </c>
      <c r="G14" s="34">
        <f>F14/C14*100</f>
        <v>61.544401544401538</v>
      </c>
      <c r="H14" s="34">
        <f>F14/E14*100</f>
        <v>94.096812278630466</v>
      </c>
    </row>
    <row r="15" spans="1:8" ht="26.25" thickBot="1">
      <c r="A15" s="45" t="s">
        <v>48</v>
      </c>
      <c r="B15" s="52" t="s">
        <v>67</v>
      </c>
      <c r="C15" s="15">
        <v>43200.49</v>
      </c>
      <c r="D15" s="15">
        <v>38000</v>
      </c>
      <c r="E15" s="15">
        <v>44200</v>
      </c>
      <c r="F15" s="15">
        <v>43542.2</v>
      </c>
      <c r="G15" s="34">
        <f t="shared" si="2"/>
        <v>100.7909863985339</v>
      </c>
      <c r="H15" s="34">
        <f t="shared" si="3"/>
        <v>98.511764705882342</v>
      </c>
    </row>
    <row r="16" spans="1:8" ht="16.5" thickBot="1">
      <c r="A16" s="45">
        <v>3223</v>
      </c>
      <c r="B16" s="52" t="s">
        <v>84</v>
      </c>
      <c r="C16" s="15">
        <v>163077.53</v>
      </c>
      <c r="D16" s="15">
        <v>156260</v>
      </c>
      <c r="E16" s="15">
        <v>166281.9</v>
      </c>
      <c r="F16" s="15">
        <v>176948.58</v>
      </c>
      <c r="G16" s="34">
        <f t="shared" ref="G16:G17" si="4">F16/C16*100</f>
        <v>108.50580089114668</v>
      </c>
      <c r="H16" s="34">
        <f t="shared" ref="H16:H17" si="5">F16/E16*100</f>
        <v>106.41481724709665</v>
      </c>
    </row>
    <row r="17" spans="1:8" ht="26.25" thickBot="1">
      <c r="A17" s="45">
        <v>3224</v>
      </c>
      <c r="B17" s="52" t="s">
        <v>85</v>
      </c>
      <c r="C17" s="15">
        <v>6355.08</v>
      </c>
      <c r="D17" s="15">
        <v>10000</v>
      </c>
      <c r="E17" s="15">
        <v>2955.09</v>
      </c>
      <c r="F17" s="15">
        <v>2955.09</v>
      </c>
      <c r="G17" s="34">
        <f t="shared" si="4"/>
        <v>46.499650673162265</v>
      </c>
      <c r="H17" s="34">
        <f t="shared" si="5"/>
        <v>100</v>
      </c>
    </row>
    <row r="18" spans="1:8" ht="16.5" thickBot="1">
      <c r="A18" s="45" t="s">
        <v>50</v>
      </c>
      <c r="B18" s="52" t="s">
        <v>69</v>
      </c>
      <c r="C18" s="15">
        <v>1916.39</v>
      </c>
      <c r="D18" s="15">
        <v>2000</v>
      </c>
      <c r="E18" s="15">
        <v>0</v>
      </c>
      <c r="F18" s="15"/>
      <c r="G18" s="34">
        <f t="shared" si="2"/>
        <v>0</v>
      </c>
      <c r="H18" s="34" t="e">
        <f t="shared" si="3"/>
        <v>#DIV/0!</v>
      </c>
    </row>
    <row r="19" spans="1:8" ht="26.25" thickBot="1">
      <c r="A19" s="45">
        <v>3227</v>
      </c>
      <c r="B19" s="52" t="s">
        <v>93</v>
      </c>
      <c r="C19" s="15">
        <v>0</v>
      </c>
      <c r="D19" s="15">
        <v>1700</v>
      </c>
      <c r="E19" s="15">
        <v>0</v>
      </c>
      <c r="F19" s="15"/>
      <c r="G19" s="34" t="e">
        <f t="shared" si="2"/>
        <v>#DIV/0!</v>
      </c>
      <c r="H19" s="34" t="e">
        <f t="shared" si="3"/>
        <v>#DIV/0!</v>
      </c>
    </row>
    <row r="20" spans="1:8" ht="16.5" thickBot="1">
      <c r="A20" s="45" t="s">
        <v>51</v>
      </c>
      <c r="B20" s="52" t="s">
        <v>70</v>
      </c>
      <c r="C20" s="15">
        <v>22626.39</v>
      </c>
      <c r="D20" s="15">
        <v>21500</v>
      </c>
      <c r="E20" s="15">
        <v>22200.47</v>
      </c>
      <c r="F20" s="15">
        <v>21978.7</v>
      </c>
      <c r="G20" s="34">
        <f t="shared" ref="G20:G31" si="6">F20/C20*100</f>
        <v>97.137457632437176</v>
      </c>
      <c r="H20" s="34">
        <f t="shared" ref="H20:H31" si="7">F20/E20*100</f>
        <v>99.00105718482537</v>
      </c>
    </row>
    <row r="21" spans="1:8" ht="26.25" thickBot="1">
      <c r="A21" s="45">
        <v>3232</v>
      </c>
      <c r="B21" s="52" t="s">
        <v>86</v>
      </c>
      <c r="C21" s="15">
        <v>56769.43</v>
      </c>
      <c r="D21" s="15">
        <v>40000</v>
      </c>
      <c r="E21" s="15">
        <v>43879.93</v>
      </c>
      <c r="F21" s="15">
        <v>43879.93</v>
      </c>
      <c r="G21" s="34">
        <f t="shared" si="6"/>
        <v>77.294998382051745</v>
      </c>
      <c r="H21" s="34">
        <f t="shared" si="7"/>
        <v>100</v>
      </c>
    </row>
    <row r="22" spans="1:8" ht="16.5" thickBot="1">
      <c r="A22" s="45">
        <v>3234</v>
      </c>
      <c r="B22" s="52" t="s">
        <v>87</v>
      </c>
      <c r="C22" s="15">
        <v>40002.199999999997</v>
      </c>
      <c r="D22" s="15">
        <v>40000</v>
      </c>
      <c r="E22" s="15">
        <v>46000</v>
      </c>
      <c r="F22" s="15">
        <v>46428.81</v>
      </c>
      <c r="G22" s="34">
        <f t="shared" si="6"/>
        <v>116.06564138972357</v>
      </c>
      <c r="H22" s="34">
        <f t="shared" si="7"/>
        <v>100.9321956521739</v>
      </c>
    </row>
    <row r="23" spans="1:8" ht="16.5" thickBot="1">
      <c r="A23" s="45" t="s">
        <v>52</v>
      </c>
      <c r="B23" s="52" t="s">
        <v>71</v>
      </c>
      <c r="C23" s="15">
        <v>9800</v>
      </c>
      <c r="D23" s="15">
        <v>12000</v>
      </c>
      <c r="E23" s="15">
        <v>8615.36</v>
      </c>
      <c r="F23" s="15">
        <v>8615.36</v>
      </c>
      <c r="G23" s="34">
        <f t="shared" si="6"/>
        <v>87.911836734693878</v>
      </c>
      <c r="H23" s="34">
        <f t="shared" si="7"/>
        <v>100</v>
      </c>
    </row>
    <row r="24" spans="1:8" ht="16.5" thickBot="1">
      <c r="A24" s="45" t="s">
        <v>53</v>
      </c>
      <c r="B24" s="52" t="s">
        <v>72</v>
      </c>
      <c r="C24" s="15">
        <v>20731.25</v>
      </c>
      <c r="D24" s="15">
        <v>17000</v>
      </c>
      <c r="E24" s="15">
        <v>12618.75</v>
      </c>
      <c r="F24" s="15">
        <v>12618.75</v>
      </c>
      <c r="G24" s="34">
        <f t="shared" si="6"/>
        <v>60.868254446789273</v>
      </c>
      <c r="H24" s="34">
        <f t="shared" si="7"/>
        <v>100</v>
      </c>
    </row>
    <row r="25" spans="1:8" ht="16.5" thickBot="1">
      <c r="A25" s="45">
        <v>3238</v>
      </c>
      <c r="B25" s="52" t="s">
        <v>88</v>
      </c>
      <c r="C25" s="15">
        <v>9997.5</v>
      </c>
      <c r="D25" s="15">
        <v>9500</v>
      </c>
      <c r="E25" s="15">
        <v>9297.5</v>
      </c>
      <c r="F25" s="15">
        <v>11172.5</v>
      </c>
      <c r="G25" s="34">
        <f t="shared" si="6"/>
        <v>111.75293823455863</v>
      </c>
      <c r="H25" s="34">
        <f t="shared" si="7"/>
        <v>120.16671148158107</v>
      </c>
    </row>
    <row r="26" spans="1:8" ht="16.5" thickBot="1">
      <c r="A26" s="45">
        <v>3239</v>
      </c>
      <c r="B26" s="52" t="s">
        <v>89</v>
      </c>
      <c r="C26" s="15">
        <v>194</v>
      </c>
      <c r="D26" s="15">
        <v>0</v>
      </c>
      <c r="E26" s="15">
        <v>0</v>
      </c>
      <c r="F26" s="15"/>
      <c r="G26" s="34">
        <f t="shared" si="6"/>
        <v>0</v>
      </c>
      <c r="H26" s="34" t="e">
        <f t="shared" si="7"/>
        <v>#DIV/0!</v>
      </c>
    </row>
    <row r="27" spans="1:8" ht="16.5" thickBot="1">
      <c r="A27" s="45">
        <v>3292</v>
      </c>
      <c r="B27" s="52" t="s">
        <v>90</v>
      </c>
      <c r="C27" s="15">
        <v>18500.919999999998</v>
      </c>
      <c r="D27" s="15">
        <v>19600</v>
      </c>
      <c r="E27" s="15">
        <v>20497.14</v>
      </c>
      <c r="F27" s="15">
        <v>20497.14</v>
      </c>
      <c r="G27" s="34">
        <f t="shared" si="6"/>
        <v>110.78984180246172</v>
      </c>
      <c r="H27" s="34">
        <f t="shared" si="7"/>
        <v>100</v>
      </c>
    </row>
    <row r="28" spans="1:8" ht="16.5" thickBot="1">
      <c r="A28" s="45">
        <v>3294</v>
      </c>
      <c r="B28" s="52" t="s">
        <v>91</v>
      </c>
      <c r="C28" s="15">
        <v>1000</v>
      </c>
      <c r="D28" s="15">
        <v>1000</v>
      </c>
      <c r="E28" s="15">
        <v>1200</v>
      </c>
      <c r="F28" s="15">
        <v>1200</v>
      </c>
      <c r="G28" s="34">
        <f t="shared" si="6"/>
        <v>120</v>
      </c>
      <c r="H28" s="34">
        <f t="shared" si="7"/>
        <v>100</v>
      </c>
    </row>
    <row r="29" spans="1:8" ht="16.5" thickBot="1">
      <c r="A29" s="45" t="s">
        <v>56</v>
      </c>
      <c r="B29" s="52" t="s">
        <v>75</v>
      </c>
      <c r="C29" s="15">
        <v>4987.5</v>
      </c>
      <c r="D29" s="15">
        <v>4000</v>
      </c>
      <c r="E29" s="15">
        <v>7435</v>
      </c>
      <c r="F29" s="15">
        <v>7435</v>
      </c>
      <c r="G29" s="34">
        <f t="shared" si="6"/>
        <v>149.07268170426065</v>
      </c>
      <c r="H29" s="34">
        <f t="shared" si="7"/>
        <v>100</v>
      </c>
    </row>
    <row r="30" spans="1:8" ht="26.25" thickBot="1">
      <c r="A30" s="45">
        <v>3431</v>
      </c>
      <c r="B30" s="52" t="s">
        <v>92</v>
      </c>
      <c r="C30" s="15">
        <v>13504.45</v>
      </c>
      <c r="D30" s="15">
        <v>13000</v>
      </c>
      <c r="E30" s="15">
        <v>15532.86</v>
      </c>
      <c r="F30" s="15">
        <v>16984.62</v>
      </c>
      <c r="G30" s="34">
        <f t="shared" si="6"/>
        <v>125.77054230272242</v>
      </c>
      <c r="H30" s="34">
        <f t="shared" si="7"/>
        <v>109.34637922443129</v>
      </c>
    </row>
    <row r="31" spans="1:8" ht="26.25" thickBot="1">
      <c r="A31" s="45">
        <v>4227</v>
      </c>
      <c r="B31" s="52" t="s">
        <v>94</v>
      </c>
      <c r="C31" s="15">
        <v>0</v>
      </c>
      <c r="D31" s="15">
        <v>0</v>
      </c>
      <c r="E31" s="15">
        <v>0</v>
      </c>
      <c r="F31" s="15"/>
      <c r="G31" s="34" t="e">
        <f t="shared" si="6"/>
        <v>#DIV/0!</v>
      </c>
      <c r="H31" s="34" t="e">
        <f t="shared" si="7"/>
        <v>#DIV/0!</v>
      </c>
    </row>
    <row r="32" spans="1:8" ht="16.5" thickBot="1">
      <c r="A32" s="45" t="s">
        <v>60</v>
      </c>
      <c r="B32" s="52" t="s">
        <v>79</v>
      </c>
      <c r="C32" s="15">
        <v>2999.27</v>
      </c>
      <c r="D32" s="15">
        <v>3000</v>
      </c>
      <c r="E32" s="15">
        <v>2600</v>
      </c>
      <c r="F32" s="15">
        <v>116.1</v>
      </c>
      <c r="G32" s="34">
        <f t="shared" si="2"/>
        <v>3.8709419292027722</v>
      </c>
      <c r="H32" s="34">
        <f t="shared" si="3"/>
        <v>4.4653846153846155</v>
      </c>
    </row>
    <row r="33" spans="1:8" ht="16.5" thickBot="1">
      <c r="A33" s="6"/>
      <c r="B33" s="58" t="s">
        <v>3</v>
      </c>
      <c r="C33" s="21">
        <f>SUM(C12:C32)</f>
        <v>424937</v>
      </c>
      <c r="D33" s="21">
        <f>SUM(D12:D32)</f>
        <v>403560</v>
      </c>
      <c r="E33" s="21">
        <f>SUM(E12:E32)</f>
        <v>425003</v>
      </c>
      <c r="F33" s="21">
        <f>SUM(F12:F32)</f>
        <v>435576.67999999993</v>
      </c>
      <c r="G33" s="14">
        <f t="shared" si="2"/>
        <v>102.50382527292278</v>
      </c>
      <c r="H33" s="14">
        <f t="shared" si="3"/>
        <v>102.48790714418486</v>
      </c>
    </row>
    <row r="34" spans="1:8" ht="16.5" thickBot="1">
      <c r="A34" s="1"/>
      <c r="B34" s="58"/>
      <c r="C34" s="43"/>
      <c r="D34" s="43"/>
      <c r="E34" s="43"/>
      <c r="F34" s="43"/>
      <c r="G34" s="34"/>
      <c r="H34" s="34"/>
    </row>
    <row r="35" spans="1:8" ht="53.25" customHeight="1" thickBot="1">
      <c r="A35" s="107" t="s">
        <v>41</v>
      </c>
      <c r="B35" s="108"/>
      <c r="C35" s="18" t="s">
        <v>17</v>
      </c>
      <c r="D35" s="18" t="s">
        <v>100</v>
      </c>
      <c r="E35" s="18" t="s">
        <v>101</v>
      </c>
      <c r="F35" s="18" t="s">
        <v>105</v>
      </c>
      <c r="G35" s="18" t="s">
        <v>39</v>
      </c>
      <c r="H35" s="18" t="s">
        <v>9</v>
      </c>
    </row>
    <row r="36" spans="1:8" ht="16.5" customHeight="1" thickBot="1">
      <c r="A36" s="22"/>
      <c r="B36" s="24"/>
      <c r="C36" s="5">
        <v>2</v>
      </c>
      <c r="D36" s="5">
        <v>3</v>
      </c>
      <c r="E36" s="5">
        <v>4</v>
      </c>
      <c r="F36" s="5">
        <v>5</v>
      </c>
      <c r="G36" s="5">
        <v>6</v>
      </c>
      <c r="H36" s="5">
        <v>7</v>
      </c>
    </row>
    <row r="37" spans="1:8" ht="16.5" thickBot="1">
      <c r="A37" s="8"/>
      <c r="B37" s="9" t="s">
        <v>3</v>
      </c>
      <c r="C37" s="33">
        <f>C55+C72+C79+C96+C102+C128+C137+C164+C177+C188+C202</f>
        <v>9501975.7100000009</v>
      </c>
      <c r="D37" s="33">
        <f>D55+D72+D79+D96+D102+D128+D137+D164+D177+D188+D202</f>
        <v>10400730</v>
      </c>
      <c r="E37" s="33">
        <f>E55+E72+E79+E96+E102+E128+E137+E164+E177+E188+E202</f>
        <v>10956591</v>
      </c>
      <c r="F37" s="33">
        <f>F55+F72+F79+F96+F102+F128+F137+F164+F177+F188+F202</f>
        <v>10418090.159999998</v>
      </c>
      <c r="G37" s="31">
        <f>F37/C37*100</f>
        <v>109.64130490289368</v>
      </c>
      <c r="H37" s="31">
        <f t="shared" ref="H37" si="8">F37/E37*100</f>
        <v>95.085142449873302</v>
      </c>
    </row>
    <row r="38" spans="1:8" ht="16.5" thickBot="1">
      <c r="A38" s="101" t="s">
        <v>22</v>
      </c>
      <c r="B38" s="102"/>
      <c r="C38" s="102"/>
      <c r="D38" s="102"/>
      <c r="E38" s="102"/>
      <c r="F38" s="102"/>
      <c r="G38" s="102"/>
      <c r="H38" s="103"/>
    </row>
    <row r="39" spans="1:8" ht="48.75" customHeight="1" thickBot="1">
      <c r="A39" s="2" t="s">
        <v>1</v>
      </c>
      <c r="B39" s="3" t="s">
        <v>2</v>
      </c>
      <c r="C39" s="18" t="s">
        <v>17</v>
      </c>
      <c r="D39" s="18" t="s">
        <v>100</v>
      </c>
      <c r="E39" s="18" t="s">
        <v>101</v>
      </c>
      <c r="F39" s="18" t="s">
        <v>105</v>
      </c>
      <c r="G39" s="18" t="s">
        <v>39</v>
      </c>
      <c r="H39" s="18" t="s">
        <v>9</v>
      </c>
    </row>
    <row r="40" spans="1:8" ht="16.5" thickBot="1">
      <c r="A40" s="25"/>
      <c r="B40" s="26">
        <v>1</v>
      </c>
      <c r="C40" s="5">
        <v>2</v>
      </c>
      <c r="D40" s="5">
        <v>3</v>
      </c>
      <c r="E40" s="5">
        <v>4</v>
      </c>
      <c r="F40" s="5">
        <v>5</v>
      </c>
      <c r="G40" s="5">
        <v>6</v>
      </c>
      <c r="H40" s="5">
        <v>7</v>
      </c>
    </row>
    <row r="41" spans="1:8" ht="16.5" thickBot="1">
      <c r="A41" s="45" t="s">
        <v>42</v>
      </c>
      <c r="B41" s="57" t="s">
        <v>61</v>
      </c>
      <c r="C41" s="15">
        <v>153149.81</v>
      </c>
      <c r="D41" s="15">
        <v>180000</v>
      </c>
      <c r="E41" s="15">
        <v>200000</v>
      </c>
      <c r="F41" s="15">
        <v>194336.98</v>
      </c>
      <c r="G41" s="34">
        <f>F41/C41*100</f>
        <v>126.89338628627749</v>
      </c>
      <c r="H41" s="34">
        <f t="shared" ref="H41:H55" si="9">F41/E41*100</f>
        <v>97.168490000000006</v>
      </c>
    </row>
    <row r="42" spans="1:8" ht="16.5" thickBot="1">
      <c r="A42" s="45" t="s">
        <v>43</v>
      </c>
      <c r="B42" s="52" t="s">
        <v>62</v>
      </c>
      <c r="C42" s="15">
        <v>21750</v>
      </c>
      <c r="D42" s="15">
        <v>21000</v>
      </c>
      <c r="E42" s="15">
        <v>21000</v>
      </c>
      <c r="F42" s="15">
        <v>26000</v>
      </c>
      <c r="G42" s="34">
        <f t="shared" ref="G42:G55" si="10">F42/C42*100</f>
        <v>119.54022988505749</v>
      </c>
      <c r="H42" s="34">
        <f t="shared" si="9"/>
        <v>123.80952380952381</v>
      </c>
    </row>
    <row r="43" spans="1:8" ht="26.25" thickBot="1">
      <c r="A43" s="45" t="s">
        <v>44</v>
      </c>
      <c r="B43" s="52" t="s">
        <v>63</v>
      </c>
      <c r="C43" s="15">
        <v>25269.919999999998</v>
      </c>
      <c r="D43" s="15">
        <v>29700</v>
      </c>
      <c r="E43" s="15">
        <v>33000</v>
      </c>
      <c r="F43" s="15">
        <v>32065.77</v>
      </c>
      <c r="G43" s="34">
        <f t="shared" si="10"/>
        <v>126.89304121263542</v>
      </c>
      <c r="H43" s="34">
        <f t="shared" si="9"/>
        <v>97.169000000000011</v>
      </c>
    </row>
    <row r="44" spans="1:8" ht="16.5" thickBot="1">
      <c r="A44" s="45" t="s">
        <v>46</v>
      </c>
      <c r="B44" s="52" t="s">
        <v>65</v>
      </c>
      <c r="C44" s="15">
        <v>3807</v>
      </c>
      <c r="D44" s="15">
        <v>3000</v>
      </c>
      <c r="E44" s="15">
        <v>6500</v>
      </c>
      <c r="F44" s="15">
        <v>5560.02</v>
      </c>
      <c r="G44" s="34">
        <f t="shared" si="10"/>
        <v>146.04728132387709</v>
      </c>
      <c r="H44" s="34">
        <f t="shared" si="9"/>
        <v>85.538769230769248</v>
      </c>
    </row>
    <row r="45" spans="1:8" ht="26.25" thickBot="1">
      <c r="A45" s="45" t="s">
        <v>47</v>
      </c>
      <c r="B45" s="52" t="s">
        <v>66</v>
      </c>
      <c r="C45" s="15">
        <v>21616.35</v>
      </c>
      <c r="D45" s="15">
        <v>48000</v>
      </c>
      <c r="E45" s="15">
        <v>48000</v>
      </c>
      <c r="F45" s="15">
        <v>35254.81</v>
      </c>
      <c r="G45" s="34">
        <f t="shared" si="10"/>
        <v>163.0932604255575</v>
      </c>
      <c r="H45" s="34">
        <f t="shared" si="9"/>
        <v>73.447520833333328</v>
      </c>
    </row>
    <row r="46" spans="1:8" ht="24" customHeight="1" thickBot="1">
      <c r="A46" s="45" t="s">
        <v>48</v>
      </c>
      <c r="B46" s="52" t="s">
        <v>67</v>
      </c>
      <c r="C46" s="15">
        <v>80.05</v>
      </c>
      <c r="D46" s="15">
        <v>2000</v>
      </c>
      <c r="E46" s="15">
        <v>2000</v>
      </c>
      <c r="F46" s="15">
        <v>639.70000000000005</v>
      </c>
      <c r="G46" s="34">
        <f t="shared" si="10"/>
        <v>799.1255465334167</v>
      </c>
      <c r="H46" s="34">
        <f t="shared" si="9"/>
        <v>31.985000000000003</v>
      </c>
    </row>
    <row r="47" spans="1:8" ht="16.5" thickBot="1">
      <c r="A47" s="45" t="s">
        <v>49</v>
      </c>
      <c r="B47" s="52" t="s">
        <v>68</v>
      </c>
      <c r="C47" s="15">
        <v>40541.06</v>
      </c>
      <c r="D47" s="15">
        <v>35000</v>
      </c>
      <c r="E47" s="15">
        <v>35000</v>
      </c>
      <c r="F47" s="15">
        <v>39218.839999999997</v>
      </c>
      <c r="G47" s="34">
        <f t="shared" si="10"/>
        <v>96.738565789843676</v>
      </c>
      <c r="H47" s="34">
        <f t="shared" si="9"/>
        <v>112.05382857142855</v>
      </c>
    </row>
    <row r="48" spans="1:8" ht="26.25" thickBot="1">
      <c r="A48" s="45">
        <v>3232</v>
      </c>
      <c r="B48" s="52" t="s">
        <v>86</v>
      </c>
      <c r="C48" s="15">
        <v>9875</v>
      </c>
      <c r="D48" s="15">
        <v>30000</v>
      </c>
      <c r="E48" s="15">
        <v>30000</v>
      </c>
      <c r="F48" s="15">
        <v>13062.38</v>
      </c>
      <c r="G48" s="34">
        <f t="shared" ref="G48" si="11">F48/C48*100</f>
        <v>132.27726582278481</v>
      </c>
      <c r="H48" s="34">
        <f t="shared" ref="H48" si="12">F48/E48*100</f>
        <v>43.541266666666658</v>
      </c>
    </row>
    <row r="49" spans="1:8" ht="16.5" thickBot="1">
      <c r="A49" s="45" t="s">
        <v>53</v>
      </c>
      <c r="B49" s="52" t="s">
        <v>72</v>
      </c>
      <c r="C49" s="15">
        <v>16620</v>
      </c>
      <c r="D49" s="15">
        <v>16500</v>
      </c>
      <c r="E49" s="15">
        <v>16500</v>
      </c>
      <c r="F49" s="15">
        <v>16740</v>
      </c>
      <c r="G49" s="34">
        <f t="shared" si="10"/>
        <v>100.72202166064983</v>
      </c>
      <c r="H49" s="34">
        <f t="shared" si="9"/>
        <v>101.45454545454547</v>
      </c>
    </row>
    <row r="50" spans="1:8" ht="26.25" thickBot="1">
      <c r="A50" s="45">
        <v>3241</v>
      </c>
      <c r="B50" s="52" t="s">
        <v>95</v>
      </c>
      <c r="C50" s="15">
        <v>800</v>
      </c>
      <c r="D50" s="15">
        <v>2600</v>
      </c>
      <c r="E50" s="15">
        <v>2600</v>
      </c>
      <c r="F50" s="15">
        <v>800</v>
      </c>
      <c r="G50" s="34">
        <f t="shared" ref="G50" si="13">F50/C50*100</f>
        <v>100</v>
      </c>
      <c r="H50" s="34">
        <f t="shared" ref="H50" si="14">F50/E50*100</f>
        <v>30.76923076923077</v>
      </c>
    </row>
    <row r="51" spans="1:8" ht="16.5" thickBot="1">
      <c r="A51" s="45" t="s">
        <v>56</v>
      </c>
      <c r="B51" s="52" t="s">
        <v>75</v>
      </c>
      <c r="C51" s="15">
        <v>0</v>
      </c>
      <c r="D51" s="15">
        <v>10000</v>
      </c>
      <c r="E51" s="15">
        <v>10000</v>
      </c>
      <c r="F51" s="15"/>
      <c r="G51" s="34" t="e">
        <f t="shared" ref="G51:G52" si="15">F51/C51*100</f>
        <v>#DIV/0!</v>
      </c>
      <c r="H51" s="34">
        <f t="shared" ref="H51:H52" si="16">F51/E51*100</f>
        <v>0</v>
      </c>
    </row>
    <row r="52" spans="1:8" ht="16.5" thickBot="1">
      <c r="A52" s="45">
        <v>4226</v>
      </c>
      <c r="B52" s="52" t="s">
        <v>97</v>
      </c>
      <c r="C52" s="15">
        <v>0</v>
      </c>
      <c r="D52" s="15">
        <v>0</v>
      </c>
      <c r="E52" s="15">
        <v>20000</v>
      </c>
      <c r="F52" s="15">
        <v>20000</v>
      </c>
      <c r="G52" s="34" t="e">
        <f t="shared" si="15"/>
        <v>#DIV/0!</v>
      </c>
      <c r="H52" s="34">
        <f t="shared" si="16"/>
        <v>100</v>
      </c>
    </row>
    <row r="53" spans="1:8" ht="16.5" thickBot="1">
      <c r="A53" s="45">
        <v>42411</v>
      </c>
      <c r="B53" s="64" t="s">
        <v>79</v>
      </c>
      <c r="C53" s="15">
        <v>0</v>
      </c>
      <c r="D53" s="15">
        <v>0</v>
      </c>
      <c r="E53" s="15">
        <v>700</v>
      </c>
      <c r="F53" s="15">
        <v>550</v>
      </c>
      <c r="G53" s="34" t="e">
        <f t="shared" si="10"/>
        <v>#DIV/0!</v>
      </c>
      <c r="H53" s="34">
        <f t="shared" si="9"/>
        <v>78.571428571428569</v>
      </c>
    </row>
    <row r="54" spans="1:8" ht="16.5" thickBot="1">
      <c r="A54" s="53"/>
      <c r="B54" s="54"/>
      <c r="C54" s="15"/>
      <c r="D54" s="15">
        <v>0</v>
      </c>
      <c r="E54" s="15"/>
      <c r="F54" s="15"/>
      <c r="G54" s="34" t="e">
        <f t="shared" si="10"/>
        <v>#DIV/0!</v>
      </c>
      <c r="H54" s="34" t="e">
        <f t="shared" si="9"/>
        <v>#DIV/0!</v>
      </c>
    </row>
    <row r="55" spans="1:8" ht="16.5" thickBot="1">
      <c r="A55" s="6"/>
      <c r="B55" s="7" t="s">
        <v>3</v>
      </c>
      <c r="C55" s="16">
        <f>SUM(C41:C54)</f>
        <v>293509.18999999994</v>
      </c>
      <c r="D55" s="16">
        <f>SUM(D41:D54)</f>
        <v>377800</v>
      </c>
      <c r="E55" s="16">
        <f>SUM(E41:E54)</f>
        <v>425300</v>
      </c>
      <c r="F55" s="16">
        <f>SUM(F41:F54)</f>
        <v>384228.5</v>
      </c>
      <c r="G55" s="14">
        <f t="shared" si="10"/>
        <v>130.90850749852163</v>
      </c>
      <c r="H55" s="14">
        <f t="shared" si="9"/>
        <v>90.342934399247582</v>
      </c>
    </row>
    <row r="56" spans="1:8" ht="16.5" customHeight="1" thickBot="1">
      <c r="A56" s="101" t="s">
        <v>4</v>
      </c>
      <c r="B56" s="102"/>
      <c r="C56" s="102"/>
      <c r="D56" s="102"/>
      <c r="E56" s="102"/>
      <c r="F56" s="102"/>
      <c r="G56" s="102"/>
      <c r="H56" s="103"/>
    </row>
    <row r="57" spans="1:8" ht="47.25" customHeight="1" thickBot="1">
      <c r="A57" s="2" t="s">
        <v>1</v>
      </c>
      <c r="B57" s="3" t="s">
        <v>2</v>
      </c>
      <c r="C57" s="18" t="s">
        <v>17</v>
      </c>
      <c r="D57" s="18" t="s">
        <v>100</v>
      </c>
      <c r="E57" s="18" t="s">
        <v>101</v>
      </c>
      <c r="F57" s="18" t="s">
        <v>105</v>
      </c>
      <c r="G57" s="18" t="s">
        <v>39</v>
      </c>
      <c r="H57" s="18" t="s">
        <v>9</v>
      </c>
    </row>
    <row r="58" spans="1:8" ht="16.5" thickBot="1">
      <c r="A58" s="4"/>
      <c r="B58" s="5">
        <v>1</v>
      </c>
      <c r="C58" s="5">
        <v>2</v>
      </c>
      <c r="D58" s="5">
        <v>3</v>
      </c>
      <c r="E58" s="5">
        <v>4</v>
      </c>
      <c r="F58" s="5">
        <v>5</v>
      </c>
      <c r="G58" s="5">
        <v>6</v>
      </c>
      <c r="H58" s="5">
        <v>7</v>
      </c>
    </row>
    <row r="59" spans="1:8" ht="16.5" thickBot="1">
      <c r="A59" s="45" t="s">
        <v>46</v>
      </c>
      <c r="B59" s="57" t="s">
        <v>65</v>
      </c>
      <c r="C59" s="15">
        <v>0</v>
      </c>
      <c r="D59" s="15">
        <v>1000</v>
      </c>
      <c r="E59" s="15">
        <v>1000</v>
      </c>
      <c r="F59" s="15">
        <v>1938</v>
      </c>
      <c r="G59" s="34" t="e">
        <f>F59/C59*100</f>
        <v>#DIV/0!</v>
      </c>
      <c r="H59" s="34">
        <f t="shared" ref="H59:H72" si="17">F59/E59*100</f>
        <v>193.79999999999998</v>
      </c>
    </row>
    <row r="60" spans="1:8" ht="26.25" thickBot="1">
      <c r="A60" s="45" t="s">
        <v>48</v>
      </c>
      <c r="B60" s="52" t="s">
        <v>67</v>
      </c>
      <c r="C60" s="15">
        <v>3636.4</v>
      </c>
      <c r="D60" s="15">
        <v>3000</v>
      </c>
      <c r="E60" s="15">
        <v>5200</v>
      </c>
      <c r="F60" s="15">
        <v>5225.29</v>
      </c>
      <c r="G60" s="34">
        <f t="shared" ref="G60:G72" si="18">F60/C60*100</f>
        <v>143.6940380596194</v>
      </c>
      <c r="H60" s="34">
        <f t="shared" si="17"/>
        <v>100.48634615384616</v>
      </c>
    </row>
    <row r="61" spans="1:8" ht="16.5" thickBot="1">
      <c r="A61" s="45" t="s">
        <v>49</v>
      </c>
      <c r="B61" s="52" t="s">
        <v>68</v>
      </c>
      <c r="C61" s="15">
        <v>6121.03</v>
      </c>
      <c r="D61" s="15">
        <v>13000</v>
      </c>
      <c r="E61" s="15">
        <v>10000</v>
      </c>
      <c r="F61" s="15">
        <v>13218</v>
      </c>
      <c r="G61" s="34">
        <f t="shared" si="18"/>
        <v>215.94404863233802</v>
      </c>
      <c r="H61" s="34">
        <f t="shared" si="17"/>
        <v>132.18</v>
      </c>
    </row>
    <row r="62" spans="1:8" ht="26.25" thickBot="1">
      <c r="A62" s="45">
        <v>3224</v>
      </c>
      <c r="B62" s="52" t="s">
        <v>96</v>
      </c>
      <c r="C62" s="15">
        <v>0</v>
      </c>
      <c r="D62" s="15">
        <v>3000</v>
      </c>
      <c r="E62" s="15">
        <v>3000</v>
      </c>
      <c r="F62" s="15">
        <v>3297.39</v>
      </c>
      <c r="G62" s="34" t="e">
        <f t="shared" ref="G62" si="19">F62/C62*100</f>
        <v>#DIV/0!</v>
      </c>
      <c r="H62" s="34">
        <f t="shared" ref="H62" si="20">F62/E62*100</f>
        <v>109.913</v>
      </c>
    </row>
    <row r="63" spans="1:8" ht="16.5" customHeight="1" thickBot="1">
      <c r="A63" s="45" t="s">
        <v>50</v>
      </c>
      <c r="B63" s="52" t="s">
        <v>69</v>
      </c>
      <c r="C63" s="15">
        <v>498</v>
      </c>
      <c r="D63" s="15">
        <v>1000</v>
      </c>
      <c r="E63" s="15">
        <v>1000</v>
      </c>
      <c r="F63" s="15">
        <v>319.89999999999998</v>
      </c>
      <c r="G63" s="34">
        <f t="shared" si="18"/>
        <v>64.236947791164653</v>
      </c>
      <c r="H63" s="34">
        <f t="shared" si="17"/>
        <v>31.989999999999995</v>
      </c>
    </row>
    <row r="64" spans="1:8" ht="24" customHeight="1" thickBot="1">
      <c r="A64" s="45">
        <v>3232</v>
      </c>
      <c r="B64" s="52" t="s">
        <v>86</v>
      </c>
      <c r="C64" s="15">
        <v>0</v>
      </c>
      <c r="D64" s="15">
        <v>6000</v>
      </c>
      <c r="E64" s="15">
        <v>6000</v>
      </c>
      <c r="F64" s="15">
        <v>5537.5</v>
      </c>
      <c r="G64" s="34" t="e">
        <f t="shared" si="18"/>
        <v>#DIV/0!</v>
      </c>
      <c r="H64" s="34">
        <f t="shared" si="17"/>
        <v>92.291666666666671</v>
      </c>
    </row>
    <row r="65" spans="1:8" ht="24" customHeight="1" thickBot="1">
      <c r="A65" s="45">
        <v>3234</v>
      </c>
      <c r="B65" s="52" t="s">
        <v>87</v>
      </c>
      <c r="C65" s="15">
        <v>2839.91</v>
      </c>
      <c r="D65" s="15">
        <v>0</v>
      </c>
      <c r="E65" s="15">
        <v>0</v>
      </c>
      <c r="F65" s="15"/>
      <c r="G65" s="34">
        <f t="shared" si="18"/>
        <v>0</v>
      </c>
      <c r="H65" s="34" t="e">
        <f t="shared" si="17"/>
        <v>#DIV/0!</v>
      </c>
    </row>
    <row r="66" spans="1:8" ht="16.5" thickBot="1">
      <c r="A66" s="45">
        <v>3239</v>
      </c>
      <c r="B66" s="52" t="s">
        <v>89</v>
      </c>
      <c r="C66" s="15">
        <v>3640</v>
      </c>
      <c r="D66" s="15">
        <v>2000</v>
      </c>
      <c r="E66" s="15">
        <v>4000</v>
      </c>
      <c r="F66" s="15">
        <v>3156</v>
      </c>
      <c r="G66" s="34">
        <f t="shared" ref="G66" si="21">F66/C66*100</f>
        <v>86.703296703296701</v>
      </c>
      <c r="H66" s="34">
        <f t="shared" ref="H66" si="22">F66/E66*100</f>
        <v>78.900000000000006</v>
      </c>
    </row>
    <row r="67" spans="1:8" ht="27.75" customHeight="1" thickBot="1">
      <c r="A67" s="45">
        <v>3292</v>
      </c>
      <c r="B67" s="52" t="s">
        <v>90</v>
      </c>
      <c r="C67" s="15">
        <v>1380.41</v>
      </c>
      <c r="D67" s="15">
        <v>4200</v>
      </c>
      <c r="E67" s="15"/>
      <c r="F67" s="15"/>
      <c r="G67" s="34">
        <f t="shared" ref="G67:G68" si="23">F67/C67*100</f>
        <v>0</v>
      </c>
      <c r="H67" s="34" t="e">
        <f t="shared" ref="H67:H68" si="24">F67/E67*100</f>
        <v>#DIV/0!</v>
      </c>
    </row>
    <row r="68" spans="1:8" ht="27.75" customHeight="1" thickBot="1">
      <c r="A68" s="45">
        <v>3294</v>
      </c>
      <c r="B68" s="52" t="s">
        <v>91</v>
      </c>
      <c r="C68" s="15">
        <v>100</v>
      </c>
      <c r="D68" s="15">
        <v>0</v>
      </c>
      <c r="E68" s="15">
        <v>0</v>
      </c>
      <c r="F68" s="15"/>
      <c r="G68" s="34">
        <f t="shared" si="23"/>
        <v>0</v>
      </c>
      <c r="H68" s="34" t="e">
        <f t="shared" si="24"/>
        <v>#DIV/0!</v>
      </c>
    </row>
    <row r="69" spans="1:8" ht="16.5" thickBot="1">
      <c r="A69" s="45" t="s">
        <v>56</v>
      </c>
      <c r="B69" s="52" t="s">
        <v>75</v>
      </c>
      <c r="C69" s="15">
        <v>8268.07</v>
      </c>
      <c r="D69" s="15">
        <v>8130</v>
      </c>
      <c r="E69" s="15">
        <v>5000</v>
      </c>
      <c r="F69" s="15">
        <v>3539.34</v>
      </c>
      <c r="G69" s="34">
        <f t="shared" si="18"/>
        <v>42.807329884725213</v>
      </c>
      <c r="H69" s="34">
        <f t="shared" si="17"/>
        <v>70.786799999999999</v>
      </c>
    </row>
    <row r="70" spans="1:8" ht="16.5" thickBot="1">
      <c r="A70" s="45">
        <v>4226</v>
      </c>
      <c r="B70" s="52" t="s">
        <v>97</v>
      </c>
      <c r="C70" s="15">
        <v>0</v>
      </c>
      <c r="D70" s="15">
        <v>0</v>
      </c>
      <c r="E70" s="15">
        <v>0</v>
      </c>
      <c r="F70" s="15"/>
      <c r="G70" s="34" t="e">
        <f t="shared" si="18"/>
        <v>#DIV/0!</v>
      </c>
      <c r="H70" s="34" t="e">
        <f t="shared" si="17"/>
        <v>#DIV/0!</v>
      </c>
    </row>
    <row r="71" spans="1:8" ht="26.25" thickBot="1">
      <c r="A71" s="45">
        <v>4227</v>
      </c>
      <c r="B71" s="52" t="s">
        <v>94</v>
      </c>
      <c r="C71" s="15">
        <v>0</v>
      </c>
      <c r="D71" s="15">
        <v>9000</v>
      </c>
      <c r="E71" s="15">
        <v>4928</v>
      </c>
      <c r="F71" s="15"/>
      <c r="G71" s="34" t="e">
        <f t="shared" ref="G71" si="25">F71/C71*100</f>
        <v>#DIV/0!</v>
      </c>
      <c r="H71" s="34">
        <f t="shared" ref="H71" si="26">F71/E71*100</f>
        <v>0</v>
      </c>
    </row>
    <row r="72" spans="1:8" ht="16.5" thickBot="1">
      <c r="A72" s="6"/>
      <c r="B72" s="7" t="s">
        <v>3</v>
      </c>
      <c r="C72" s="16">
        <f>SUM(C59:C71)</f>
        <v>26483.82</v>
      </c>
      <c r="D72" s="16">
        <f>SUM(D59:D71)</f>
        <v>50330</v>
      </c>
      <c r="E72" s="16">
        <f>SUM(E59:E71)</f>
        <v>40128</v>
      </c>
      <c r="F72" s="16">
        <f>SUM(F59:F71)</f>
        <v>36231.42</v>
      </c>
      <c r="G72" s="14">
        <f t="shared" si="18"/>
        <v>136.8058686397959</v>
      </c>
      <c r="H72" s="14">
        <f t="shared" si="17"/>
        <v>90.28962320574162</v>
      </c>
    </row>
    <row r="73" spans="1:8" ht="16.5" thickBot="1">
      <c r="A73" s="101" t="s">
        <v>13</v>
      </c>
      <c r="B73" s="102"/>
      <c r="C73" s="102"/>
      <c r="D73" s="102"/>
      <c r="E73" s="102"/>
      <c r="F73" s="102"/>
      <c r="G73" s="102"/>
      <c r="H73" s="103"/>
    </row>
    <row r="74" spans="1:8" ht="48" thickBot="1">
      <c r="A74" s="2" t="s">
        <v>1</v>
      </c>
      <c r="B74" s="3" t="s">
        <v>2</v>
      </c>
      <c r="C74" s="18" t="s">
        <v>17</v>
      </c>
      <c r="D74" s="18" t="s">
        <v>100</v>
      </c>
      <c r="E74" s="18" t="s">
        <v>101</v>
      </c>
      <c r="F74" s="18" t="s">
        <v>105</v>
      </c>
      <c r="G74" s="18" t="s">
        <v>39</v>
      </c>
      <c r="H74" s="18" t="s">
        <v>9</v>
      </c>
    </row>
    <row r="75" spans="1:8" ht="16.5" thickBot="1">
      <c r="A75" s="4"/>
      <c r="B75" s="5">
        <v>1</v>
      </c>
      <c r="C75" s="5">
        <v>2</v>
      </c>
      <c r="D75" s="5">
        <v>3</v>
      </c>
      <c r="E75" s="5">
        <v>4</v>
      </c>
      <c r="F75" s="5">
        <v>5</v>
      </c>
      <c r="G75" s="5">
        <v>6</v>
      </c>
      <c r="H75" s="5">
        <v>7</v>
      </c>
    </row>
    <row r="76" spans="1:8" ht="16.5" thickBot="1">
      <c r="A76" s="45" t="s">
        <v>49</v>
      </c>
      <c r="B76" s="57" t="s">
        <v>68</v>
      </c>
      <c r="C76" s="15">
        <v>0</v>
      </c>
      <c r="D76" s="15">
        <v>5000</v>
      </c>
      <c r="E76" s="15">
        <v>8000</v>
      </c>
      <c r="F76" s="15">
        <v>8000</v>
      </c>
      <c r="G76" s="34" t="e">
        <f>F76/C76*100</f>
        <v>#DIV/0!</v>
      </c>
      <c r="H76" s="34">
        <f t="shared" ref="H76:H79" si="27">F76/E76*100</f>
        <v>100</v>
      </c>
    </row>
    <row r="77" spans="1:8" ht="16.5" thickBot="1">
      <c r="A77" s="45" t="s">
        <v>56</v>
      </c>
      <c r="B77" s="52" t="s">
        <v>75</v>
      </c>
      <c r="C77" s="15">
        <v>0</v>
      </c>
      <c r="D77" s="15">
        <v>5000</v>
      </c>
      <c r="E77" s="15">
        <v>8130</v>
      </c>
      <c r="F77" s="15">
        <v>8130</v>
      </c>
      <c r="G77" s="34" t="e">
        <f t="shared" ref="G77:G78" si="28">F77/C77*100</f>
        <v>#DIV/0!</v>
      </c>
      <c r="H77" s="34">
        <f t="shared" ref="H77:H78" si="29">F77/E77*100</f>
        <v>100</v>
      </c>
    </row>
    <row r="78" spans="1:8" ht="26.25" thickBot="1">
      <c r="A78" s="45">
        <v>4227</v>
      </c>
      <c r="B78" s="52" t="s">
        <v>94</v>
      </c>
      <c r="C78" s="15">
        <v>0</v>
      </c>
      <c r="D78" s="15">
        <v>0</v>
      </c>
      <c r="E78" s="15">
        <v>3072</v>
      </c>
      <c r="F78" s="15">
        <v>0</v>
      </c>
      <c r="G78" s="34" t="e">
        <f t="shared" si="28"/>
        <v>#DIV/0!</v>
      </c>
      <c r="H78" s="34">
        <f t="shared" si="29"/>
        <v>0</v>
      </c>
    </row>
    <row r="79" spans="1:8" ht="16.5" thickBot="1">
      <c r="A79" s="6"/>
      <c r="B79" s="7" t="s">
        <v>3</v>
      </c>
      <c r="C79" s="16">
        <f>SUM(C76:C78)</f>
        <v>0</v>
      </c>
      <c r="D79" s="16">
        <f>SUM(D76:D78)</f>
        <v>10000</v>
      </c>
      <c r="E79" s="16">
        <f>SUM(E76:E78)</f>
        <v>19202</v>
      </c>
      <c r="F79" s="16">
        <f>SUM(F76:F78)</f>
        <v>16130</v>
      </c>
      <c r="G79" s="14" t="e">
        <f t="shared" ref="G79" si="30">F79/C79*100</f>
        <v>#DIV/0!</v>
      </c>
      <c r="H79" s="14">
        <f t="shared" si="27"/>
        <v>84.001666493073628</v>
      </c>
    </row>
    <row r="80" spans="1:8" ht="16.5" customHeight="1" thickBot="1">
      <c r="A80" s="101" t="s">
        <v>5</v>
      </c>
      <c r="B80" s="102"/>
      <c r="C80" s="102"/>
      <c r="D80" s="102"/>
      <c r="E80" s="102"/>
      <c r="F80" s="102"/>
      <c r="G80" s="102"/>
      <c r="H80" s="103"/>
    </row>
    <row r="81" spans="1:8" ht="48" thickBot="1">
      <c r="A81" s="2" t="s">
        <v>1</v>
      </c>
      <c r="B81" s="3" t="s">
        <v>2</v>
      </c>
      <c r="C81" s="18" t="s">
        <v>17</v>
      </c>
      <c r="D81" s="18" t="s">
        <v>100</v>
      </c>
      <c r="E81" s="18" t="s">
        <v>101</v>
      </c>
      <c r="F81" s="18" t="s">
        <v>105</v>
      </c>
      <c r="G81" s="18" t="s">
        <v>39</v>
      </c>
      <c r="H81" s="18" t="s">
        <v>9</v>
      </c>
    </row>
    <row r="82" spans="1:8" ht="16.5" thickBot="1">
      <c r="A82" s="4"/>
      <c r="B82" s="5">
        <v>1</v>
      </c>
      <c r="C82" s="5">
        <v>2</v>
      </c>
      <c r="D82" s="5">
        <v>3</v>
      </c>
      <c r="E82" s="5">
        <v>4</v>
      </c>
      <c r="F82" s="5">
        <v>5</v>
      </c>
      <c r="G82" s="5">
        <v>6</v>
      </c>
      <c r="H82" s="5">
        <v>7</v>
      </c>
    </row>
    <row r="83" spans="1:8" ht="16.5" customHeight="1" thickBot="1">
      <c r="A83" s="45" t="s">
        <v>46</v>
      </c>
      <c r="B83" s="57" t="s">
        <v>65</v>
      </c>
      <c r="C83" s="15">
        <v>2135</v>
      </c>
      <c r="D83" s="15">
        <v>20000</v>
      </c>
      <c r="E83" s="15">
        <v>20000</v>
      </c>
      <c r="F83" s="15">
        <v>5010.96</v>
      </c>
      <c r="G83" s="34">
        <f>F83/C83*100</f>
        <v>234.70538641686181</v>
      </c>
      <c r="H83" s="34">
        <f t="shared" ref="H83:H96" si="31">F83/E83*100</f>
        <v>25.0548</v>
      </c>
    </row>
    <row r="84" spans="1:8" ht="26.25" thickBot="1">
      <c r="A84" s="45" t="s">
        <v>48</v>
      </c>
      <c r="B84" s="52" t="s">
        <v>67</v>
      </c>
      <c r="C84" s="15">
        <v>14081.78</v>
      </c>
      <c r="D84" s="15">
        <v>28000</v>
      </c>
      <c r="E84" s="15">
        <v>28000</v>
      </c>
      <c r="F84" s="15">
        <v>31432.02</v>
      </c>
      <c r="G84" s="34">
        <f t="shared" ref="G84:G96" si="32">F84/C84*100</f>
        <v>223.21056002863276</v>
      </c>
      <c r="H84" s="34">
        <f t="shared" si="31"/>
        <v>112.2572142857143</v>
      </c>
    </row>
    <row r="85" spans="1:8" ht="16.5" thickBot="1">
      <c r="A85" s="45" t="s">
        <v>49</v>
      </c>
      <c r="B85" s="52" t="s">
        <v>68</v>
      </c>
      <c r="C85" s="15">
        <v>192510.75</v>
      </c>
      <c r="D85" s="15">
        <v>230000</v>
      </c>
      <c r="E85" s="15">
        <v>197684</v>
      </c>
      <c r="F85" s="15">
        <v>98330.01</v>
      </c>
      <c r="G85" s="34">
        <f t="shared" si="32"/>
        <v>51.077672285833387</v>
      </c>
      <c r="H85" s="34">
        <f t="shared" si="31"/>
        <v>49.741005847716558</v>
      </c>
    </row>
    <row r="86" spans="1:8" ht="26.25" thickBot="1">
      <c r="A86" s="45">
        <v>3224</v>
      </c>
      <c r="B86" s="52" t="s">
        <v>96</v>
      </c>
      <c r="C86" s="15">
        <v>0</v>
      </c>
      <c r="D86" s="15">
        <v>0</v>
      </c>
      <c r="E86" s="15">
        <v>3000</v>
      </c>
      <c r="F86" s="15">
        <v>2098.39</v>
      </c>
      <c r="G86" s="34" t="e">
        <f t="shared" si="32"/>
        <v>#DIV/0!</v>
      </c>
      <c r="H86" s="34">
        <f t="shared" si="31"/>
        <v>69.946333333333328</v>
      </c>
    </row>
    <row r="87" spans="1:8" ht="16.5" thickBot="1">
      <c r="A87" s="45" t="s">
        <v>50</v>
      </c>
      <c r="B87" s="52" t="s">
        <v>69</v>
      </c>
      <c r="C87" s="15">
        <v>156</v>
      </c>
      <c r="D87" s="15">
        <v>5000</v>
      </c>
      <c r="E87" s="15">
        <v>5000</v>
      </c>
      <c r="F87" s="15">
        <v>1693.9</v>
      </c>
      <c r="G87" s="34">
        <f t="shared" si="32"/>
        <v>1085.8333333333335</v>
      </c>
      <c r="H87" s="34">
        <f t="shared" si="31"/>
        <v>33.878</v>
      </c>
    </row>
    <row r="88" spans="1:8" ht="26.25" thickBot="1">
      <c r="A88" s="45">
        <v>3232</v>
      </c>
      <c r="B88" s="52" t="s">
        <v>86</v>
      </c>
      <c r="C88" s="15">
        <v>1100</v>
      </c>
      <c r="D88" s="15">
        <v>5000</v>
      </c>
      <c r="E88" s="15">
        <v>10000</v>
      </c>
      <c r="F88" s="15">
        <v>8223.9500000000007</v>
      </c>
      <c r="G88" s="34">
        <f t="shared" si="32"/>
        <v>747.63181818181829</v>
      </c>
      <c r="H88" s="34">
        <f t="shared" si="31"/>
        <v>82.239500000000007</v>
      </c>
    </row>
    <row r="89" spans="1:8" ht="16.5" thickBot="1">
      <c r="A89" s="45">
        <v>3236</v>
      </c>
      <c r="B89" s="52" t="s">
        <v>71</v>
      </c>
      <c r="C89" s="15">
        <v>0</v>
      </c>
      <c r="D89" s="15">
        <v>0</v>
      </c>
      <c r="E89" s="15">
        <v>10000</v>
      </c>
      <c r="F89" s="15">
        <v>8182.47</v>
      </c>
      <c r="G89" s="34" t="e">
        <f t="shared" si="32"/>
        <v>#DIV/0!</v>
      </c>
      <c r="H89" s="34">
        <f t="shared" si="31"/>
        <v>81.824700000000007</v>
      </c>
    </row>
    <row r="90" spans="1:8" ht="16.5" thickBot="1">
      <c r="A90" s="45">
        <v>3239</v>
      </c>
      <c r="B90" s="52" t="s">
        <v>89</v>
      </c>
      <c r="C90" s="15">
        <v>5696.26</v>
      </c>
      <c r="D90" s="15">
        <v>20000</v>
      </c>
      <c r="E90" s="15">
        <v>20000</v>
      </c>
      <c r="F90" s="15"/>
      <c r="G90" s="34">
        <f t="shared" si="32"/>
        <v>0</v>
      </c>
      <c r="H90" s="34">
        <f t="shared" si="31"/>
        <v>0</v>
      </c>
    </row>
    <row r="91" spans="1:8" ht="16.5" thickBot="1">
      <c r="A91" s="45">
        <v>3294</v>
      </c>
      <c r="B91" s="52" t="s">
        <v>91</v>
      </c>
      <c r="C91" s="15">
        <v>4800</v>
      </c>
      <c r="D91" s="15">
        <v>5000</v>
      </c>
      <c r="E91" s="15">
        <v>5000</v>
      </c>
      <c r="F91" s="15">
        <v>4800</v>
      </c>
      <c r="G91" s="34">
        <f t="shared" ref="G91" si="33">F91/C91*100</f>
        <v>100</v>
      </c>
      <c r="H91" s="34">
        <f t="shared" ref="H91" si="34">F91/E91*100</f>
        <v>96</v>
      </c>
    </row>
    <row r="92" spans="1:8" ht="16.5" thickBot="1">
      <c r="A92" s="45" t="s">
        <v>56</v>
      </c>
      <c r="B92" s="52" t="s">
        <v>75</v>
      </c>
      <c r="C92" s="15">
        <v>31726.15</v>
      </c>
      <c r="D92" s="15">
        <v>55000</v>
      </c>
      <c r="E92" s="15">
        <v>125000</v>
      </c>
      <c r="F92" s="15">
        <v>154175.98000000001</v>
      </c>
      <c r="G92" s="34">
        <f t="shared" ref="G92:G95" si="35">F92/C92*100</f>
        <v>485.95868077280102</v>
      </c>
      <c r="H92" s="34">
        <f t="shared" ref="H92:H95" si="36">F92/E92*100</f>
        <v>123.34078400000001</v>
      </c>
    </row>
    <row r="93" spans="1:8" ht="16.5" thickBot="1">
      <c r="A93" s="45">
        <v>4226</v>
      </c>
      <c r="B93" s="52" t="s">
        <v>97</v>
      </c>
      <c r="C93" s="15">
        <v>0</v>
      </c>
      <c r="D93" s="15">
        <v>10000</v>
      </c>
      <c r="E93" s="15">
        <v>0</v>
      </c>
      <c r="F93" s="15"/>
      <c r="G93" s="34" t="e">
        <f t="shared" si="35"/>
        <v>#DIV/0!</v>
      </c>
      <c r="H93" s="34" t="e">
        <f t="shared" si="36"/>
        <v>#DIV/0!</v>
      </c>
    </row>
    <row r="94" spans="1:8" ht="26.25" thickBot="1">
      <c r="A94" s="45">
        <v>4227</v>
      </c>
      <c r="B94" s="52" t="s">
        <v>94</v>
      </c>
      <c r="C94" s="15">
        <v>1847.13</v>
      </c>
      <c r="D94" s="15">
        <v>0</v>
      </c>
      <c r="E94" s="15">
        <v>0</v>
      </c>
      <c r="F94" s="15"/>
      <c r="G94" s="34">
        <f t="shared" si="35"/>
        <v>0</v>
      </c>
      <c r="H94" s="34" t="e">
        <f t="shared" si="36"/>
        <v>#DIV/0!</v>
      </c>
    </row>
    <row r="95" spans="1:8" ht="16.5" thickBot="1">
      <c r="A95" s="45" t="s">
        <v>60</v>
      </c>
      <c r="B95" s="52" t="s">
        <v>79</v>
      </c>
      <c r="C95" s="15">
        <v>300.87</v>
      </c>
      <c r="D95" s="15">
        <v>2000</v>
      </c>
      <c r="E95" s="15">
        <v>2000</v>
      </c>
      <c r="F95" s="15">
        <v>3217</v>
      </c>
      <c r="G95" s="34">
        <f t="shared" si="35"/>
        <v>1069.2325589124871</v>
      </c>
      <c r="H95" s="34">
        <f t="shared" si="36"/>
        <v>160.85</v>
      </c>
    </row>
    <row r="96" spans="1:8" ht="16.5" thickBot="1">
      <c r="A96" s="6"/>
      <c r="B96" s="7" t="s">
        <v>3</v>
      </c>
      <c r="C96" s="16">
        <f>SUM(C83:C95)</f>
        <v>254353.94</v>
      </c>
      <c r="D96" s="16">
        <f>SUM(D83:D95)</f>
        <v>380000</v>
      </c>
      <c r="E96" s="16">
        <f>SUM(E83:E95)</f>
        <v>425684</v>
      </c>
      <c r="F96" s="16">
        <f>SUM(F83:F95)</f>
        <v>317164.68000000005</v>
      </c>
      <c r="G96" s="14">
        <f t="shared" si="32"/>
        <v>124.69422726457474</v>
      </c>
      <c r="H96" s="14">
        <f t="shared" si="31"/>
        <v>74.507070972834327</v>
      </c>
    </row>
    <row r="97" spans="1:8" ht="16.5" customHeight="1" thickBot="1">
      <c r="A97" s="101" t="s">
        <v>11</v>
      </c>
      <c r="B97" s="102"/>
      <c r="C97" s="102"/>
      <c r="D97" s="102"/>
      <c r="E97" s="102"/>
      <c r="F97" s="102"/>
      <c r="G97" s="102"/>
      <c r="H97" s="103"/>
    </row>
    <row r="98" spans="1:8" ht="48" thickBot="1">
      <c r="A98" s="2" t="s">
        <v>1</v>
      </c>
      <c r="B98" s="3" t="s">
        <v>2</v>
      </c>
      <c r="C98" s="18" t="s">
        <v>17</v>
      </c>
      <c r="D98" s="18" t="s">
        <v>100</v>
      </c>
      <c r="E98" s="18" t="s">
        <v>101</v>
      </c>
      <c r="F98" s="18" t="s">
        <v>105</v>
      </c>
      <c r="G98" s="18" t="s">
        <v>39</v>
      </c>
      <c r="H98" s="18" t="s">
        <v>9</v>
      </c>
    </row>
    <row r="99" spans="1:8" ht="16.5" thickBot="1">
      <c r="A99" s="4"/>
      <c r="B99" s="5">
        <v>1</v>
      </c>
      <c r="C99" s="5">
        <v>2</v>
      </c>
      <c r="D99" s="5">
        <v>3</v>
      </c>
      <c r="E99" s="5">
        <v>4</v>
      </c>
      <c r="F99" s="5">
        <v>5</v>
      </c>
      <c r="G99" s="5">
        <v>6</v>
      </c>
      <c r="H99" s="5">
        <v>7</v>
      </c>
    </row>
    <row r="100" spans="1:8" ht="16.5" thickBot="1">
      <c r="A100" s="45" t="s">
        <v>49</v>
      </c>
      <c r="B100" s="57" t="s">
        <v>68</v>
      </c>
      <c r="C100" s="15">
        <v>0</v>
      </c>
      <c r="D100" s="15">
        <v>10000</v>
      </c>
      <c r="E100" s="15">
        <v>55316</v>
      </c>
      <c r="F100" s="15">
        <v>55316</v>
      </c>
      <c r="G100" s="34" t="e">
        <f>F100/C100*100</f>
        <v>#DIV/0!</v>
      </c>
      <c r="H100" s="34">
        <f t="shared" ref="H100:H102" si="37">F100/E100*100</f>
        <v>100</v>
      </c>
    </row>
    <row r="101" spans="1:8" ht="16.5" thickBot="1">
      <c r="A101" s="45">
        <v>4226</v>
      </c>
      <c r="B101" s="52" t="s">
        <v>97</v>
      </c>
      <c r="C101" s="15">
        <v>0</v>
      </c>
      <c r="D101" s="15">
        <v>30000</v>
      </c>
      <c r="E101" s="15">
        <v>40000</v>
      </c>
      <c r="F101" s="15">
        <v>6300</v>
      </c>
      <c r="G101" s="34" t="e">
        <f t="shared" ref="G101:G102" si="38">F101/C101*100</f>
        <v>#DIV/0!</v>
      </c>
      <c r="H101" s="34">
        <f t="shared" si="37"/>
        <v>15.75</v>
      </c>
    </row>
    <row r="102" spans="1:8" ht="16.5" thickBot="1">
      <c r="A102" s="6"/>
      <c r="B102" s="7" t="s">
        <v>3</v>
      </c>
      <c r="C102" s="16">
        <f>SUM(C100:C101)</f>
        <v>0</v>
      </c>
      <c r="D102" s="16">
        <f>SUM(D100:D101)</f>
        <v>40000</v>
      </c>
      <c r="E102" s="16">
        <f>SUM(E100:E101)</f>
        <v>95316</v>
      </c>
      <c r="F102" s="16">
        <f>SUM(F100:F101)</f>
        <v>61616</v>
      </c>
      <c r="G102" s="14" t="e">
        <f t="shared" si="38"/>
        <v>#DIV/0!</v>
      </c>
      <c r="H102" s="14">
        <f t="shared" si="37"/>
        <v>64.643921272399169</v>
      </c>
    </row>
    <row r="103" spans="1:8" ht="16.5" customHeight="1" thickBot="1">
      <c r="A103" s="101" t="s">
        <v>7</v>
      </c>
      <c r="B103" s="102"/>
      <c r="C103" s="102"/>
      <c r="D103" s="102"/>
      <c r="E103" s="102"/>
      <c r="F103" s="102"/>
      <c r="G103" s="102"/>
      <c r="H103" s="103"/>
    </row>
    <row r="104" spans="1:8" ht="48" thickBot="1">
      <c r="A104" s="2" t="s">
        <v>1</v>
      </c>
      <c r="B104" s="3" t="s">
        <v>2</v>
      </c>
      <c r="C104" s="18" t="s">
        <v>17</v>
      </c>
      <c r="D104" s="18" t="s">
        <v>100</v>
      </c>
      <c r="E104" s="18" t="s">
        <v>101</v>
      </c>
      <c r="F104" s="18" t="s">
        <v>105</v>
      </c>
      <c r="G104" s="18" t="s">
        <v>39</v>
      </c>
      <c r="H104" s="18" t="s">
        <v>9</v>
      </c>
    </row>
    <row r="105" spans="1:8" ht="16.5" thickBot="1">
      <c r="A105" s="4"/>
      <c r="B105" s="5">
        <v>1</v>
      </c>
      <c r="C105" s="5">
        <v>2</v>
      </c>
      <c r="D105" s="5">
        <v>3</v>
      </c>
      <c r="E105" s="5">
        <v>4</v>
      </c>
      <c r="F105" s="5">
        <v>5</v>
      </c>
      <c r="G105" s="5">
        <v>6</v>
      </c>
      <c r="H105" s="5">
        <v>7</v>
      </c>
    </row>
    <row r="106" spans="1:8" ht="16.5" thickBot="1">
      <c r="A106" s="45" t="s">
        <v>42</v>
      </c>
      <c r="B106" s="57" t="s">
        <v>61</v>
      </c>
      <c r="C106" s="15">
        <v>6550620.3600000003</v>
      </c>
      <c r="D106" s="15">
        <v>7000000</v>
      </c>
      <c r="E106" s="15">
        <v>7150000</v>
      </c>
      <c r="F106" s="15">
        <v>7017727.1900000004</v>
      </c>
      <c r="G106" s="34">
        <f>F106/C106*100</f>
        <v>107.13072662327205</v>
      </c>
      <c r="H106" s="34">
        <f t="shared" ref="H106:H128" si="39">F106/E106*100</f>
        <v>98.150030629370633</v>
      </c>
    </row>
    <row r="107" spans="1:8" ht="16.5" thickBot="1">
      <c r="A107" s="45">
        <v>3111</v>
      </c>
      <c r="B107" s="52" t="s">
        <v>98</v>
      </c>
      <c r="C107" s="15">
        <v>68334.61</v>
      </c>
      <c r="D107" s="15">
        <v>10000</v>
      </c>
      <c r="E107" s="15">
        <v>10120</v>
      </c>
      <c r="F107" s="15">
        <v>10119.32</v>
      </c>
      <c r="G107" s="34">
        <f>F107/C107*100</f>
        <v>14.808484309780944</v>
      </c>
      <c r="H107" s="34">
        <f t="shared" ref="H107" si="40">F107/E107*100</f>
        <v>99.993280632411057</v>
      </c>
    </row>
    <row r="108" spans="1:8" ht="16.5" thickBot="1">
      <c r="A108" s="45" t="s">
        <v>43</v>
      </c>
      <c r="B108" s="52" t="s">
        <v>62</v>
      </c>
      <c r="C108" s="15">
        <v>364607.27</v>
      </c>
      <c r="D108" s="15">
        <v>400000</v>
      </c>
      <c r="E108" s="15">
        <v>400000</v>
      </c>
      <c r="F108" s="15">
        <v>376225.27</v>
      </c>
      <c r="G108" s="34">
        <f t="shared" ref="G108:G128" si="41">F108/C108*100</f>
        <v>103.18644222316247</v>
      </c>
      <c r="H108" s="34">
        <f t="shared" si="39"/>
        <v>94.056317500000006</v>
      </c>
    </row>
    <row r="109" spans="1:8" ht="26.25" thickBot="1">
      <c r="A109" s="45" t="s">
        <v>44</v>
      </c>
      <c r="B109" s="52" t="s">
        <v>63</v>
      </c>
      <c r="C109" s="15">
        <v>1084296.83</v>
      </c>
      <c r="D109" s="15">
        <v>1156550</v>
      </c>
      <c r="E109" s="15">
        <v>1181470</v>
      </c>
      <c r="F109" s="15">
        <v>1128467.44</v>
      </c>
      <c r="G109" s="34">
        <f t="shared" si="41"/>
        <v>104.07366403533614</v>
      </c>
      <c r="H109" s="34">
        <f t="shared" si="39"/>
        <v>95.513846310105194</v>
      </c>
    </row>
    <row r="110" spans="1:8" ht="26.25" thickBot="1">
      <c r="A110" s="45" t="s">
        <v>45</v>
      </c>
      <c r="B110" s="52" t="s">
        <v>64</v>
      </c>
      <c r="C110" s="15">
        <v>1052.94</v>
      </c>
      <c r="D110" s="15">
        <v>170</v>
      </c>
      <c r="E110" s="15">
        <v>170</v>
      </c>
      <c r="F110" s="15">
        <v>172.04</v>
      </c>
      <c r="G110" s="34">
        <f t="shared" si="41"/>
        <v>16.339012669287897</v>
      </c>
      <c r="H110" s="34">
        <f t="shared" si="39"/>
        <v>101.2</v>
      </c>
    </row>
    <row r="111" spans="1:8" ht="16.5" thickBot="1">
      <c r="A111" s="45" t="s">
        <v>46</v>
      </c>
      <c r="B111" s="52" t="s">
        <v>65</v>
      </c>
      <c r="C111" s="15">
        <v>0</v>
      </c>
      <c r="D111" s="15">
        <v>11500</v>
      </c>
      <c r="E111" s="15">
        <v>6500</v>
      </c>
      <c r="F111" s="15">
        <v>560</v>
      </c>
      <c r="G111" s="34" t="e">
        <f t="shared" si="41"/>
        <v>#DIV/0!</v>
      </c>
      <c r="H111" s="34">
        <f t="shared" si="39"/>
        <v>8.615384615384615</v>
      </c>
    </row>
    <row r="112" spans="1:8" ht="26.25" thickBot="1">
      <c r="A112" s="45" t="s">
        <v>47</v>
      </c>
      <c r="B112" s="52" t="s">
        <v>66</v>
      </c>
      <c r="C112" s="15">
        <v>372541.01</v>
      </c>
      <c r="D112" s="15">
        <v>380000</v>
      </c>
      <c r="E112" s="15">
        <v>440000</v>
      </c>
      <c r="F112" s="15">
        <v>422177.73</v>
      </c>
      <c r="G112" s="34">
        <f t="shared" si="41"/>
        <v>113.32382708684877</v>
      </c>
      <c r="H112" s="34">
        <f t="shared" si="39"/>
        <v>95.949484090909081</v>
      </c>
    </row>
    <row r="113" spans="1:8" ht="26.25" thickBot="1">
      <c r="A113" s="45" t="s">
        <v>48</v>
      </c>
      <c r="B113" s="52" t="s">
        <v>67</v>
      </c>
      <c r="C113" s="15">
        <v>4178.9799999999996</v>
      </c>
      <c r="D113" s="15">
        <v>2000</v>
      </c>
      <c r="E113" s="15">
        <v>3000</v>
      </c>
      <c r="F113" s="15">
        <v>5474.37</v>
      </c>
      <c r="G113" s="34">
        <f t="shared" si="41"/>
        <v>130.99775543314399</v>
      </c>
      <c r="H113" s="34">
        <f t="shared" si="39"/>
        <v>182.47899999999998</v>
      </c>
    </row>
    <row r="114" spans="1:8" ht="16.5" thickBot="1">
      <c r="A114" s="45" t="s">
        <v>49</v>
      </c>
      <c r="B114" s="52" t="s">
        <v>68</v>
      </c>
      <c r="C114" s="15">
        <v>1741.62</v>
      </c>
      <c r="D114" s="15">
        <v>2000</v>
      </c>
      <c r="E114" s="15">
        <v>2000</v>
      </c>
      <c r="F114" s="15">
        <v>1852.78</v>
      </c>
      <c r="G114" s="34">
        <f t="shared" si="41"/>
        <v>106.38256336054938</v>
      </c>
      <c r="H114" s="34">
        <f t="shared" si="39"/>
        <v>92.638999999999996</v>
      </c>
    </row>
    <row r="115" spans="1:8" ht="16.5" thickBot="1">
      <c r="A115" s="45" t="s">
        <v>50</v>
      </c>
      <c r="B115" s="52" t="s">
        <v>69</v>
      </c>
      <c r="C115" s="15">
        <v>882</v>
      </c>
      <c r="D115" s="15">
        <v>0</v>
      </c>
      <c r="E115" s="15">
        <v>0</v>
      </c>
      <c r="F115" s="15"/>
      <c r="G115" s="34">
        <f t="shared" si="41"/>
        <v>0</v>
      </c>
      <c r="H115" s="34" t="e">
        <f t="shared" si="39"/>
        <v>#DIV/0!</v>
      </c>
    </row>
    <row r="116" spans="1:8" ht="16.5" thickBot="1">
      <c r="A116" s="45" t="s">
        <v>51</v>
      </c>
      <c r="B116" s="52" t="s">
        <v>70</v>
      </c>
      <c r="C116" s="15">
        <v>32652.12</v>
      </c>
      <c r="D116" s="15">
        <v>48000</v>
      </c>
      <c r="E116" s="15">
        <v>56000</v>
      </c>
      <c r="F116" s="15">
        <v>35268.300000000003</v>
      </c>
      <c r="G116" s="34">
        <f t="shared" si="41"/>
        <v>108.01228220403453</v>
      </c>
      <c r="H116" s="34">
        <f t="shared" si="39"/>
        <v>62.979107142857146</v>
      </c>
    </row>
    <row r="117" spans="1:8" ht="16.5" thickBot="1">
      <c r="A117" s="45">
        <v>3235</v>
      </c>
      <c r="B117" s="52" t="s">
        <v>99</v>
      </c>
      <c r="C117" s="15">
        <v>0</v>
      </c>
      <c r="D117" s="15">
        <v>0</v>
      </c>
      <c r="E117" s="15">
        <v>0</v>
      </c>
      <c r="F117" s="15"/>
      <c r="G117" s="34" t="e">
        <f t="shared" si="41"/>
        <v>#DIV/0!</v>
      </c>
      <c r="H117" s="34" t="e">
        <f t="shared" si="39"/>
        <v>#DIV/0!</v>
      </c>
    </row>
    <row r="118" spans="1:8" ht="16.5" thickBot="1">
      <c r="A118" s="45" t="s">
        <v>52</v>
      </c>
      <c r="B118" s="52" t="s">
        <v>71</v>
      </c>
      <c r="C118" s="15">
        <v>12464.96</v>
      </c>
      <c r="D118" s="15">
        <v>0</v>
      </c>
      <c r="E118" s="15">
        <v>7500</v>
      </c>
      <c r="F118" s="15">
        <v>7010</v>
      </c>
      <c r="G118" s="34">
        <f t="shared" si="41"/>
        <v>56.23764536749416</v>
      </c>
      <c r="H118" s="34">
        <f t="shared" si="39"/>
        <v>93.466666666666669</v>
      </c>
    </row>
    <row r="119" spans="1:8" ht="16.5" thickBot="1">
      <c r="A119" s="45" t="s">
        <v>53</v>
      </c>
      <c r="B119" s="52" t="s">
        <v>72</v>
      </c>
      <c r="C119" s="15">
        <v>667.09</v>
      </c>
      <c r="D119" s="15">
        <v>0</v>
      </c>
      <c r="E119" s="15">
        <v>0</v>
      </c>
      <c r="F119" s="15"/>
      <c r="G119" s="34">
        <f t="shared" si="41"/>
        <v>0</v>
      </c>
      <c r="H119" s="34" t="e">
        <f t="shared" si="39"/>
        <v>#DIV/0!</v>
      </c>
    </row>
    <row r="120" spans="1:8" ht="16.5" thickBot="1">
      <c r="A120" s="45">
        <v>3238</v>
      </c>
      <c r="B120" s="52" t="s">
        <v>88</v>
      </c>
      <c r="C120" s="15">
        <v>0</v>
      </c>
      <c r="D120" s="15">
        <v>0</v>
      </c>
      <c r="E120" s="15">
        <v>0</v>
      </c>
      <c r="F120" s="15"/>
      <c r="G120" s="34" t="e">
        <f t="shared" si="41"/>
        <v>#DIV/0!</v>
      </c>
      <c r="H120" s="34" t="e">
        <f t="shared" si="39"/>
        <v>#DIV/0!</v>
      </c>
    </row>
    <row r="121" spans="1:8" ht="16.5" thickBot="1">
      <c r="A121" s="45" t="s">
        <v>54</v>
      </c>
      <c r="B121" s="52" t="s">
        <v>73</v>
      </c>
      <c r="C121" s="15">
        <v>26125</v>
      </c>
      <c r="D121" s="15">
        <v>20700</v>
      </c>
      <c r="E121" s="15">
        <v>22850</v>
      </c>
      <c r="F121" s="15">
        <v>22825</v>
      </c>
      <c r="G121" s="34">
        <f t="shared" ref="G121:G127" si="42">F121/C121*100</f>
        <v>87.368421052631589</v>
      </c>
      <c r="H121" s="34">
        <f t="shared" ref="H121:H127" si="43">F121/E121*100</f>
        <v>99.890590809628009</v>
      </c>
    </row>
    <row r="122" spans="1:8" ht="16.5" thickBot="1">
      <c r="A122" s="45" t="s">
        <v>55</v>
      </c>
      <c r="B122" s="52" t="s">
        <v>74</v>
      </c>
      <c r="C122" s="15">
        <v>31225</v>
      </c>
      <c r="D122" s="15">
        <v>5300</v>
      </c>
      <c r="E122" s="15">
        <v>4700</v>
      </c>
      <c r="F122" s="15">
        <v>4687.5</v>
      </c>
      <c r="G122" s="34">
        <f t="shared" si="42"/>
        <v>15.012009607686149</v>
      </c>
      <c r="H122" s="34">
        <f t="shared" si="43"/>
        <v>99.7340425531915</v>
      </c>
    </row>
    <row r="123" spans="1:8" ht="16.5" thickBot="1">
      <c r="A123" s="45" t="s">
        <v>56</v>
      </c>
      <c r="B123" s="52" t="s">
        <v>75</v>
      </c>
      <c r="C123" s="15">
        <v>0</v>
      </c>
      <c r="D123" s="15">
        <v>0</v>
      </c>
      <c r="E123" s="15">
        <v>881</v>
      </c>
      <c r="F123" s="15">
        <v>4500</v>
      </c>
      <c r="G123" s="34" t="e">
        <f t="shared" si="42"/>
        <v>#DIV/0!</v>
      </c>
      <c r="H123" s="34">
        <f t="shared" si="43"/>
        <v>510.78320090805909</v>
      </c>
    </row>
    <row r="124" spans="1:8" ht="16.5" thickBot="1">
      <c r="A124" s="45" t="s">
        <v>57</v>
      </c>
      <c r="B124" s="52" t="s">
        <v>76</v>
      </c>
      <c r="C124" s="15">
        <v>23265.67</v>
      </c>
      <c r="D124" s="15">
        <v>2380</v>
      </c>
      <c r="E124" s="15">
        <v>3750</v>
      </c>
      <c r="F124" s="15">
        <v>3744.53</v>
      </c>
      <c r="G124" s="34">
        <f t="shared" si="42"/>
        <v>16.094657923025647</v>
      </c>
      <c r="H124" s="34">
        <f t="shared" si="43"/>
        <v>99.854133333333337</v>
      </c>
    </row>
    <row r="125" spans="1:8" ht="26.25" thickBot="1">
      <c r="A125" s="45" t="s">
        <v>58</v>
      </c>
      <c r="B125" s="52" t="s">
        <v>77</v>
      </c>
      <c r="C125" s="15">
        <v>108734.95</v>
      </c>
      <c r="D125" s="15">
        <v>110000</v>
      </c>
      <c r="E125" s="15">
        <v>127000</v>
      </c>
      <c r="F125" s="15">
        <v>126027.23</v>
      </c>
      <c r="G125" s="34">
        <f t="shared" si="42"/>
        <v>115.9031479758808</v>
      </c>
      <c r="H125" s="34">
        <f t="shared" si="43"/>
        <v>99.234039370078747</v>
      </c>
    </row>
    <row r="126" spans="1:8" ht="16.5" thickBot="1">
      <c r="A126" s="45" t="s">
        <v>59</v>
      </c>
      <c r="B126" s="52" t="s">
        <v>78</v>
      </c>
      <c r="C126" s="15">
        <v>0</v>
      </c>
      <c r="D126" s="15">
        <v>0</v>
      </c>
      <c r="E126" s="15">
        <v>0</v>
      </c>
      <c r="F126" s="15"/>
      <c r="G126" s="34" t="e">
        <f t="shared" si="42"/>
        <v>#DIV/0!</v>
      </c>
      <c r="H126" s="34" t="e">
        <f t="shared" si="43"/>
        <v>#DIV/0!</v>
      </c>
    </row>
    <row r="127" spans="1:8" ht="16.5" thickBot="1">
      <c r="A127" s="45" t="s">
        <v>60</v>
      </c>
      <c r="B127" s="52" t="s">
        <v>79</v>
      </c>
      <c r="C127" s="15">
        <v>44766.65</v>
      </c>
      <c r="D127" s="15">
        <v>50000</v>
      </c>
      <c r="E127" s="15">
        <v>12000</v>
      </c>
      <c r="F127" s="15">
        <v>5245.53</v>
      </c>
      <c r="G127" s="34">
        <f t="shared" si="42"/>
        <v>11.717495054912529</v>
      </c>
      <c r="H127" s="34">
        <f t="shared" si="43"/>
        <v>43.71275</v>
      </c>
    </row>
    <row r="128" spans="1:8" ht="16.5" thickBot="1">
      <c r="A128" s="6"/>
      <c r="B128" s="7" t="s">
        <v>3</v>
      </c>
      <c r="C128" s="16">
        <f>SUM(C106:C127)</f>
        <v>8728157.0600000005</v>
      </c>
      <c r="D128" s="16">
        <f>SUM(D106:D127)</f>
        <v>9198600</v>
      </c>
      <c r="E128" s="16">
        <f>SUM(E106:E127)</f>
        <v>9427941</v>
      </c>
      <c r="F128" s="16">
        <f>SUM(F106:F127)</f>
        <v>9172084.2299999986</v>
      </c>
      <c r="G128" s="14">
        <f t="shared" si="41"/>
        <v>105.08615011105218</v>
      </c>
      <c r="H128" s="14">
        <f t="shared" si="39"/>
        <v>97.286186135445675</v>
      </c>
    </row>
    <row r="129" spans="1:8" ht="16.5" customHeight="1" thickBot="1">
      <c r="A129" s="101" t="s">
        <v>12</v>
      </c>
      <c r="B129" s="102"/>
      <c r="C129" s="102"/>
      <c r="D129" s="102"/>
      <c r="E129" s="102"/>
      <c r="F129" s="102"/>
      <c r="G129" s="102"/>
      <c r="H129" s="103"/>
    </row>
    <row r="130" spans="1:8" ht="48" thickBot="1">
      <c r="A130" s="2" t="s">
        <v>1</v>
      </c>
      <c r="B130" s="3" t="s">
        <v>2</v>
      </c>
      <c r="C130" s="18" t="s">
        <v>17</v>
      </c>
      <c r="D130" s="18" t="s">
        <v>100</v>
      </c>
      <c r="E130" s="18" t="s">
        <v>101</v>
      </c>
      <c r="F130" s="18" t="s">
        <v>105</v>
      </c>
      <c r="G130" s="18" t="s">
        <v>39</v>
      </c>
      <c r="H130" s="18" t="s">
        <v>9</v>
      </c>
    </row>
    <row r="131" spans="1:8" ht="16.5" thickBot="1">
      <c r="A131" s="4"/>
      <c r="B131" s="5">
        <v>1</v>
      </c>
      <c r="C131" s="5">
        <v>2</v>
      </c>
      <c r="D131" s="5">
        <v>3</v>
      </c>
      <c r="E131" s="5">
        <v>4</v>
      </c>
      <c r="F131" s="5">
        <v>5</v>
      </c>
      <c r="G131" s="5">
        <v>6</v>
      </c>
      <c r="H131" s="5">
        <v>7</v>
      </c>
    </row>
    <row r="132" spans="1:8" ht="16.5" thickBot="1">
      <c r="A132" s="45" t="s">
        <v>46</v>
      </c>
      <c r="B132" s="46" t="s">
        <v>65</v>
      </c>
      <c r="C132" s="15">
        <v>0</v>
      </c>
      <c r="D132" s="15">
        <v>0</v>
      </c>
      <c r="E132" s="15">
        <v>5000</v>
      </c>
      <c r="F132" s="15">
        <v>220</v>
      </c>
      <c r="G132" s="34" t="e">
        <f t="shared" ref="G132" si="44">F132/C132*100</f>
        <v>#DIV/0!</v>
      </c>
      <c r="H132" s="34">
        <f t="shared" ref="H132" si="45">F132/E132*100</f>
        <v>4.3999999999999995</v>
      </c>
    </row>
    <row r="133" spans="1:8" ht="26.25" thickBot="1">
      <c r="A133" s="45" t="s">
        <v>48</v>
      </c>
      <c r="B133" s="52" t="s">
        <v>67</v>
      </c>
      <c r="C133" s="15">
        <v>0</v>
      </c>
      <c r="D133" s="15">
        <v>0</v>
      </c>
      <c r="E133" s="15">
        <v>5000</v>
      </c>
      <c r="F133" s="15">
        <v>5862.42</v>
      </c>
      <c r="G133" s="34" t="e">
        <f t="shared" ref="G133:G137" si="46">F133/C133*100</f>
        <v>#DIV/0!</v>
      </c>
      <c r="H133" s="34">
        <f t="shared" ref="H133:H137" si="47">F133/E133*100</f>
        <v>117.2484</v>
      </c>
    </row>
    <row r="134" spans="1:8" ht="16.5" thickBot="1">
      <c r="A134" s="45" t="s">
        <v>56</v>
      </c>
      <c r="B134" s="52" t="s">
        <v>75</v>
      </c>
      <c r="C134" s="15">
        <v>0</v>
      </c>
      <c r="D134" s="15">
        <v>0</v>
      </c>
      <c r="E134" s="15">
        <v>3619</v>
      </c>
      <c r="F134" s="15">
        <v>0</v>
      </c>
      <c r="G134" s="34" t="e">
        <f t="shared" si="46"/>
        <v>#DIV/0!</v>
      </c>
      <c r="H134" s="34">
        <f t="shared" si="47"/>
        <v>0</v>
      </c>
    </row>
    <row r="135" spans="1:8" ht="16.5" thickBot="1">
      <c r="A135" s="45" t="s">
        <v>59</v>
      </c>
      <c r="B135" s="52" t="s">
        <v>78</v>
      </c>
      <c r="C135" s="15">
        <v>0</v>
      </c>
      <c r="D135" s="15">
        <v>0</v>
      </c>
      <c r="E135" s="15">
        <v>14400</v>
      </c>
      <c r="F135" s="15">
        <v>14386.09</v>
      </c>
      <c r="G135" s="34" t="e">
        <f t="shared" ref="G135" si="48">F135/C135*100</f>
        <v>#DIV/0!</v>
      </c>
      <c r="H135" s="34">
        <f t="shared" ref="H135" si="49">F135/E135*100</f>
        <v>99.903402777777785</v>
      </c>
    </row>
    <row r="136" spans="1:8" ht="16.5" thickBot="1">
      <c r="A136" s="45" t="s">
        <v>60</v>
      </c>
      <c r="B136" s="52" t="s">
        <v>79</v>
      </c>
      <c r="C136" s="15">
        <v>0</v>
      </c>
      <c r="D136" s="15">
        <v>0</v>
      </c>
      <c r="E136" s="15">
        <v>5000</v>
      </c>
      <c r="F136" s="15">
        <v>7650.11</v>
      </c>
      <c r="G136" s="34" t="e">
        <f t="shared" si="46"/>
        <v>#DIV/0!</v>
      </c>
      <c r="H136" s="34">
        <f t="shared" si="47"/>
        <v>153.00219999999999</v>
      </c>
    </row>
    <row r="137" spans="1:8" ht="16.5" thickBot="1">
      <c r="A137" s="6"/>
      <c r="B137" s="7" t="s">
        <v>3</v>
      </c>
      <c r="C137" s="16">
        <f>SUM(C132:C136)</f>
        <v>0</v>
      </c>
      <c r="D137" s="16">
        <f>SUM(D132:D136)</f>
        <v>0</v>
      </c>
      <c r="E137" s="16">
        <f>SUM(E132:E136)</f>
        <v>33019</v>
      </c>
      <c r="F137" s="16">
        <f>SUM(F132:F136)</f>
        <v>28118.620000000003</v>
      </c>
      <c r="G137" s="14" t="e">
        <f t="shared" si="46"/>
        <v>#DIV/0!</v>
      </c>
      <c r="H137" s="14">
        <f t="shared" si="47"/>
        <v>85.158908507223117</v>
      </c>
    </row>
    <row r="138" spans="1:8" ht="16.5" customHeight="1" thickBot="1">
      <c r="A138" s="101" t="s">
        <v>80</v>
      </c>
      <c r="B138" s="102"/>
      <c r="C138" s="102"/>
      <c r="D138" s="102"/>
      <c r="E138" s="102"/>
      <c r="F138" s="102"/>
      <c r="G138" s="102"/>
      <c r="H138" s="103"/>
    </row>
    <row r="139" spans="1:8" ht="48" thickBot="1">
      <c r="A139" s="2" t="s">
        <v>1</v>
      </c>
      <c r="B139" s="3" t="s">
        <v>2</v>
      </c>
      <c r="C139" s="18" t="s">
        <v>17</v>
      </c>
      <c r="D139" s="18" t="s">
        <v>100</v>
      </c>
      <c r="E139" s="18" t="s">
        <v>101</v>
      </c>
      <c r="F139" s="18" t="s">
        <v>105</v>
      </c>
      <c r="G139" s="18" t="s">
        <v>39</v>
      </c>
      <c r="H139" s="18" t="s">
        <v>9</v>
      </c>
    </row>
    <row r="140" spans="1:8" ht="16.5" thickBot="1">
      <c r="A140" s="4"/>
      <c r="B140" s="5">
        <v>1</v>
      </c>
      <c r="C140" s="5">
        <v>2</v>
      </c>
      <c r="D140" s="5">
        <v>3</v>
      </c>
      <c r="E140" s="5">
        <v>4</v>
      </c>
      <c r="F140" s="5">
        <v>5</v>
      </c>
      <c r="G140" s="5">
        <v>6</v>
      </c>
      <c r="H140" s="5">
        <v>7</v>
      </c>
    </row>
    <row r="141" spans="1:8" ht="16.5" thickBot="1">
      <c r="A141" s="45" t="s">
        <v>42</v>
      </c>
      <c r="B141" s="57" t="s">
        <v>61</v>
      </c>
      <c r="C141" s="15">
        <v>108250.41</v>
      </c>
      <c r="D141" s="15"/>
      <c r="E141" s="15">
        <v>5500</v>
      </c>
      <c r="F141" s="15">
        <v>5256.48</v>
      </c>
      <c r="G141" s="34">
        <f>F141/C141*100</f>
        <v>4.8558522780652744</v>
      </c>
      <c r="H141" s="34">
        <f t="shared" ref="H141:H164" si="50">F141/E141*100</f>
        <v>95.572363636363633</v>
      </c>
    </row>
    <row r="142" spans="1:8" ht="16.5" thickBot="1">
      <c r="A142" s="45" t="s">
        <v>43</v>
      </c>
      <c r="B142" s="52" t="s">
        <v>62</v>
      </c>
      <c r="C142" s="15">
        <v>3913</v>
      </c>
      <c r="D142" s="15"/>
      <c r="E142" s="15">
        <v>0</v>
      </c>
      <c r="F142" s="15"/>
      <c r="G142" s="34">
        <f t="shared" ref="G142:G164" si="51">F142/C142*100</f>
        <v>0</v>
      </c>
      <c r="H142" s="34" t="e">
        <f t="shared" si="50"/>
        <v>#DIV/0!</v>
      </c>
    </row>
    <row r="143" spans="1:8" ht="26.25" thickBot="1">
      <c r="A143" s="45" t="s">
        <v>44</v>
      </c>
      <c r="B143" s="52" t="s">
        <v>63</v>
      </c>
      <c r="C143" s="15">
        <v>17861.259999999998</v>
      </c>
      <c r="D143" s="15"/>
      <c r="E143" s="15">
        <v>908</v>
      </c>
      <c r="F143" s="15">
        <v>867.3</v>
      </c>
      <c r="G143" s="34">
        <f t="shared" si="51"/>
        <v>4.8557604558692953</v>
      </c>
      <c r="H143" s="34">
        <f t="shared" si="50"/>
        <v>95.517621145374449</v>
      </c>
    </row>
    <row r="144" spans="1:8" ht="16.5" thickBot="1">
      <c r="A144" s="45" t="s">
        <v>46</v>
      </c>
      <c r="B144" s="52" t="s">
        <v>65</v>
      </c>
      <c r="C144" s="15">
        <v>0</v>
      </c>
      <c r="D144" s="15"/>
      <c r="E144" s="15">
        <v>0</v>
      </c>
      <c r="F144" s="15"/>
      <c r="G144" s="34" t="e">
        <f t="shared" si="51"/>
        <v>#DIV/0!</v>
      </c>
      <c r="H144" s="34" t="e">
        <f t="shared" si="50"/>
        <v>#DIV/0!</v>
      </c>
    </row>
    <row r="145" spans="1:8" ht="26.25" thickBot="1">
      <c r="A145" s="45" t="s">
        <v>47</v>
      </c>
      <c r="B145" s="52" t="s">
        <v>66</v>
      </c>
      <c r="C145" s="15">
        <v>5931.92</v>
      </c>
      <c r="D145" s="15"/>
      <c r="E145" s="15">
        <v>475</v>
      </c>
      <c r="F145" s="15">
        <v>474.3</v>
      </c>
      <c r="G145" s="34">
        <f t="shared" si="51"/>
        <v>7.9957248243401793</v>
      </c>
      <c r="H145" s="34">
        <f t="shared" si="50"/>
        <v>99.852631578947367</v>
      </c>
    </row>
    <row r="146" spans="1:8" ht="16.5" thickBot="1">
      <c r="A146" s="45">
        <v>3213</v>
      </c>
      <c r="B146" s="52" t="s">
        <v>82</v>
      </c>
      <c r="C146" s="15">
        <v>0</v>
      </c>
      <c r="D146" s="15"/>
      <c r="E146" s="15">
        <v>0</v>
      </c>
      <c r="F146" s="15"/>
      <c r="G146" s="34" t="e">
        <f t="shared" ref="G146" si="52">F146/C146*100</f>
        <v>#DIV/0!</v>
      </c>
      <c r="H146" s="34" t="e">
        <f t="shared" ref="H146" si="53">F146/E146*100</f>
        <v>#DIV/0!</v>
      </c>
    </row>
    <row r="147" spans="1:8" ht="26.25" thickBot="1">
      <c r="A147" s="45" t="s">
        <v>48</v>
      </c>
      <c r="B147" s="52" t="s">
        <v>67</v>
      </c>
      <c r="C147" s="15">
        <v>11066.94</v>
      </c>
      <c r="D147" s="15">
        <v>2000</v>
      </c>
      <c r="E147" s="15">
        <v>2455</v>
      </c>
      <c r="F147" s="15">
        <v>2201.59</v>
      </c>
      <c r="G147" s="34">
        <f t="shared" si="51"/>
        <v>19.893394199299898</v>
      </c>
      <c r="H147" s="34">
        <f t="shared" si="50"/>
        <v>89.677800407331986</v>
      </c>
    </row>
    <row r="148" spans="1:8" ht="16.5" thickBot="1">
      <c r="A148" s="45" t="s">
        <v>49</v>
      </c>
      <c r="B148" s="52" t="s">
        <v>68</v>
      </c>
      <c r="C148" s="15">
        <v>27999</v>
      </c>
      <c r="D148" s="15">
        <v>54000</v>
      </c>
      <c r="E148" s="15">
        <v>80000</v>
      </c>
      <c r="F148" s="15">
        <v>84600</v>
      </c>
      <c r="G148" s="34">
        <f t="shared" si="51"/>
        <v>302.15364834458376</v>
      </c>
      <c r="H148" s="34">
        <f t="shared" si="50"/>
        <v>105.75000000000001</v>
      </c>
    </row>
    <row r="149" spans="1:8" ht="16.5" thickBot="1">
      <c r="A149" s="45">
        <v>3223</v>
      </c>
      <c r="B149" s="52" t="s">
        <v>84</v>
      </c>
      <c r="C149" s="15">
        <v>0</v>
      </c>
      <c r="D149" s="15"/>
      <c r="E149" s="15">
        <v>0</v>
      </c>
      <c r="F149" s="15"/>
      <c r="G149" s="34" t="e">
        <f t="shared" ref="G149" si="54">F149/C149*100</f>
        <v>#DIV/0!</v>
      </c>
      <c r="H149" s="34" t="e">
        <f t="shared" ref="H149" si="55">F149/E149*100</f>
        <v>#DIV/0!</v>
      </c>
    </row>
    <row r="150" spans="1:8" ht="26.25" thickBot="1">
      <c r="A150" s="45">
        <v>3224</v>
      </c>
      <c r="B150" s="52" t="s">
        <v>96</v>
      </c>
      <c r="C150" s="15">
        <v>0</v>
      </c>
      <c r="D150" s="15">
        <v>2000</v>
      </c>
      <c r="E150" s="15">
        <v>0</v>
      </c>
      <c r="F150" s="15"/>
      <c r="G150" s="34" t="e">
        <f t="shared" ref="G150" si="56">F150/C150*100</f>
        <v>#DIV/0!</v>
      </c>
      <c r="H150" s="34" t="e">
        <f t="shared" ref="H150" si="57">F150/E150*100</f>
        <v>#DIV/0!</v>
      </c>
    </row>
    <row r="151" spans="1:8" ht="16.5" thickBot="1">
      <c r="A151" s="45" t="s">
        <v>50</v>
      </c>
      <c r="B151" s="52" t="s">
        <v>69</v>
      </c>
      <c r="C151" s="15">
        <v>0</v>
      </c>
      <c r="D151" s="15"/>
      <c r="E151" s="15">
        <v>0</v>
      </c>
      <c r="F151" s="15"/>
      <c r="G151" s="34" t="e">
        <f t="shared" si="51"/>
        <v>#DIV/0!</v>
      </c>
      <c r="H151" s="34" t="e">
        <f t="shared" si="50"/>
        <v>#DIV/0!</v>
      </c>
    </row>
    <row r="152" spans="1:8" ht="16.5" thickBot="1">
      <c r="A152" s="45" t="s">
        <v>51</v>
      </c>
      <c r="B152" s="52" t="s">
        <v>70</v>
      </c>
      <c r="C152" s="15">
        <v>0</v>
      </c>
      <c r="D152" s="15"/>
      <c r="E152" s="15">
        <v>0</v>
      </c>
      <c r="F152" s="15"/>
      <c r="G152" s="34" t="e">
        <f t="shared" si="51"/>
        <v>#DIV/0!</v>
      </c>
      <c r="H152" s="34" t="e">
        <f t="shared" si="50"/>
        <v>#DIV/0!</v>
      </c>
    </row>
    <row r="153" spans="1:8" ht="26.25" thickBot="1">
      <c r="A153" s="45">
        <v>3232</v>
      </c>
      <c r="B153" s="52" t="s">
        <v>86</v>
      </c>
      <c r="C153" s="15">
        <v>0</v>
      </c>
      <c r="D153" s="15"/>
      <c r="E153" s="15">
        <v>0</v>
      </c>
      <c r="F153" s="15"/>
      <c r="G153" s="34" t="e">
        <f t="shared" si="51"/>
        <v>#DIV/0!</v>
      </c>
      <c r="H153" s="34" t="e">
        <f t="shared" si="50"/>
        <v>#DIV/0!</v>
      </c>
    </row>
    <row r="154" spans="1:8" ht="16.5" thickBot="1">
      <c r="A154" s="45">
        <v>3234</v>
      </c>
      <c r="B154" s="52" t="s">
        <v>87</v>
      </c>
      <c r="C154" s="15">
        <v>0</v>
      </c>
      <c r="D154" s="15"/>
      <c r="E154" s="15">
        <v>0</v>
      </c>
      <c r="F154" s="15"/>
      <c r="G154" s="34" t="e">
        <f t="shared" ref="G154" si="58">F154/C154*100</f>
        <v>#DIV/0!</v>
      </c>
      <c r="H154" s="34" t="e">
        <f t="shared" ref="H154" si="59">F154/E154*100</f>
        <v>#DIV/0!</v>
      </c>
    </row>
    <row r="155" spans="1:8" ht="16.5" thickBot="1">
      <c r="A155" s="45">
        <v>3239</v>
      </c>
      <c r="B155" s="52" t="s">
        <v>89</v>
      </c>
      <c r="C155" s="15">
        <v>0</v>
      </c>
      <c r="D155" s="15"/>
      <c r="E155" s="15">
        <v>0</v>
      </c>
      <c r="F155" s="15"/>
      <c r="G155" s="34" t="e">
        <f t="shared" ref="G155" si="60">F155/C155*100</f>
        <v>#DIV/0!</v>
      </c>
      <c r="H155" s="34" t="e">
        <f t="shared" ref="H155" si="61">F155/E155*100</f>
        <v>#DIV/0!</v>
      </c>
    </row>
    <row r="156" spans="1:8" ht="26.25" thickBot="1">
      <c r="A156" s="45">
        <v>3241</v>
      </c>
      <c r="B156" s="52" t="s">
        <v>95</v>
      </c>
      <c r="C156" s="15">
        <v>0</v>
      </c>
      <c r="D156" s="15">
        <v>7000</v>
      </c>
      <c r="E156" s="15">
        <v>0</v>
      </c>
      <c r="F156" s="15"/>
      <c r="G156" s="34" t="e">
        <f t="shared" ref="G156:G159" si="62">F156/C156*100</f>
        <v>#DIV/0!</v>
      </c>
      <c r="H156" s="34" t="e">
        <f t="shared" ref="H156:H159" si="63">F156/E156*100</f>
        <v>#DIV/0!</v>
      </c>
    </row>
    <row r="157" spans="1:8" ht="16.5" thickBot="1">
      <c r="A157" s="45" t="s">
        <v>56</v>
      </c>
      <c r="B157" s="52" t="s">
        <v>75</v>
      </c>
      <c r="C157" s="15">
        <v>7898.1</v>
      </c>
      <c r="D157" s="15">
        <v>10000</v>
      </c>
      <c r="E157" s="15">
        <v>10000</v>
      </c>
      <c r="F157" s="15">
        <v>3855.06</v>
      </c>
      <c r="G157" s="34">
        <f t="shared" si="62"/>
        <v>48.809966954077559</v>
      </c>
      <c r="H157" s="34">
        <f t="shared" si="63"/>
        <v>38.550600000000003</v>
      </c>
    </row>
    <row r="158" spans="1:8" ht="26.25" thickBot="1">
      <c r="A158" s="45" t="s">
        <v>58</v>
      </c>
      <c r="B158" s="52" t="s">
        <v>77</v>
      </c>
      <c r="C158" s="15">
        <v>0</v>
      </c>
      <c r="D158" s="15">
        <v>0</v>
      </c>
      <c r="E158" s="15">
        <v>384</v>
      </c>
      <c r="F158" s="15">
        <v>383.27</v>
      </c>
      <c r="G158" s="34" t="e">
        <f t="shared" si="62"/>
        <v>#DIV/0!</v>
      </c>
      <c r="H158" s="34">
        <f t="shared" si="63"/>
        <v>99.809895833333329</v>
      </c>
    </row>
    <row r="159" spans="1:8" ht="16.5" thickBot="1">
      <c r="A159" s="45">
        <v>4221</v>
      </c>
      <c r="B159" s="52" t="s">
        <v>78</v>
      </c>
      <c r="C159" s="15">
        <v>3186.84</v>
      </c>
      <c r="D159" s="15">
        <v>0</v>
      </c>
      <c r="E159" s="15">
        <v>0</v>
      </c>
      <c r="F159" s="15"/>
      <c r="G159" s="34">
        <f t="shared" si="62"/>
        <v>0</v>
      </c>
      <c r="H159" s="34" t="e">
        <f t="shared" si="63"/>
        <v>#DIV/0!</v>
      </c>
    </row>
    <row r="160" spans="1:8" ht="16.5" thickBot="1">
      <c r="A160" s="45">
        <v>4226</v>
      </c>
      <c r="B160" s="52" t="s">
        <v>97</v>
      </c>
      <c r="C160" s="15">
        <v>0</v>
      </c>
      <c r="D160" s="15"/>
      <c r="E160" s="15">
        <v>0</v>
      </c>
      <c r="F160" s="15"/>
      <c r="G160" s="34" t="e">
        <f t="shared" si="51"/>
        <v>#DIV/0!</v>
      </c>
      <c r="H160" s="34" t="e">
        <f t="shared" si="50"/>
        <v>#DIV/0!</v>
      </c>
    </row>
    <row r="161" spans="1:11" ht="26.25" thickBot="1">
      <c r="A161" s="45">
        <v>4227</v>
      </c>
      <c r="B161" s="52" t="s">
        <v>94</v>
      </c>
      <c r="C161" s="15">
        <v>0</v>
      </c>
      <c r="D161" s="15"/>
      <c r="E161" s="15">
        <v>0</v>
      </c>
      <c r="F161" s="15"/>
      <c r="G161" s="34" t="e">
        <f t="shared" si="51"/>
        <v>#DIV/0!</v>
      </c>
      <c r="H161" s="34" t="e">
        <f t="shared" si="50"/>
        <v>#DIV/0!</v>
      </c>
    </row>
    <row r="162" spans="1:11" ht="16.5" thickBot="1">
      <c r="A162" s="45" t="s">
        <v>60</v>
      </c>
      <c r="B162" s="52" t="s">
        <v>79</v>
      </c>
      <c r="C162" s="15">
        <v>1562.59</v>
      </c>
      <c r="D162" s="15">
        <v>0</v>
      </c>
      <c r="E162" s="15">
        <v>0</v>
      </c>
      <c r="F162" s="15"/>
      <c r="G162" s="34">
        <f t="shared" si="51"/>
        <v>0</v>
      </c>
      <c r="H162" s="34" t="e">
        <f t="shared" si="50"/>
        <v>#DIV/0!</v>
      </c>
    </row>
    <row r="163" spans="1:11" ht="16.5" thickBot="1">
      <c r="A163" s="53"/>
      <c r="B163" s="54"/>
      <c r="C163" s="15">
        <v>0</v>
      </c>
      <c r="D163" s="15">
        <v>0</v>
      </c>
      <c r="E163" s="15">
        <v>0</v>
      </c>
      <c r="F163" s="15"/>
      <c r="G163" s="34" t="e">
        <f t="shared" si="51"/>
        <v>#DIV/0!</v>
      </c>
      <c r="H163" s="34" t="e">
        <f t="shared" si="50"/>
        <v>#DIV/0!</v>
      </c>
    </row>
    <row r="164" spans="1:11" ht="16.5" thickBot="1">
      <c r="A164" s="6"/>
      <c r="B164" s="7" t="s">
        <v>3</v>
      </c>
      <c r="C164" s="16">
        <f>SUM(C141:C163)</f>
        <v>187670.06</v>
      </c>
      <c r="D164" s="16">
        <f>SUM(D141:D163)</f>
        <v>75000</v>
      </c>
      <c r="E164" s="16">
        <f>SUM(E141:E163)</f>
        <v>99722</v>
      </c>
      <c r="F164" s="16">
        <f>SUM(F141:F163)</f>
        <v>97638</v>
      </c>
      <c r="G164" s="14">
        <f t="shared" si="51"/>
        <v>52.026412737332741</v>
      </c>
      <c r="H164" s="14">
        <f t="shared" si="50"/>
        <v>97.91019032911494</v>
      </c>
    </row>
    <row r="165" spans="1:11" ht="16.5" customHeight="1" thickBot="1">
      <c r="A165" s="101" t="s">
        <v>36</v>
      </c>
      <c r="B165" s="102"/>
      <c r="C165" s="102"/>
      <c r="D165" s="102"/>
      <c r="E165" s="102"/>
      <c r="F165" s="102"/>
      <c r="G165" s="102"/>
      <c r="H165" s="103"/>
    </row>
    <row r="166" spans="1:11" ht="48" thickBot="1">
      <c r="A166" s="2" t="s">
        <v>1</v>
      </c>
      <c r="B166" s="48" t="s">
        <v>2</v>
      </c>
      <c r="C166" s="18" t="s">
        <v>17</v>
      </c>
      <c r="D166" s="18" t="s">
        <v>100</v>
      </c>
      <c r="E166" s="18" t="s">
        <v>101</v>
      </c>
      <c r="F166" s="18" t="s">
        <v>105</v>
      </c>
      <c r="G166" s="18" t="s">
        <v>39</v>
      </c>
      <c r="H166" s="18" t="s">
        <v>9</v>
      </c>
    </row>
    <row r="167" spans="1:11" ht="16.5" thickBot="1">
      <c r="A167" s="50"/>
      <c r="B167" s="49">
        <v>1</v>
      </c>
      <c r="C167" s="5">
        <v>2</v>
      </c>
      <c r="D167" s="5">
        <v>3</v>
      </c>
      <c r="E167" s="5">
        <v>4</v>
      </c>
      <c r="F167" s="5">
        <v>5</v>
      </c>
      <c r="G167" s="5">
        <v>6</v>
      </c>
      <c r="H167" s="5">
        <v>7</v>
      </c>
    </row>
    <row r="168" spans="1:11" ht="16.5" thickBot="1">
      <c r="A168" s="45" t="s">
        <v>42</v>
      </c>
      <c r="B168" s="46" t="s">
        <v>61</v>
      </c>
      <c r="C168" s="15">
        <v>0</v>
      </c>
      <c r="D168" s="15">
        <v>0</v>
      </c>
      <c r="E168" s="15">
        <v>0</v>
      </c>
      <c r="F168" s="15">
        <v>0</v>
      </c>
      <c r="G168" s="34" t="e">
        <f>F168/C168*100</f>
        <v>#DIV/0!</v>
      </c>
      <c r="H168" s="34" t="e">
        <f t="shared" ref="H168:H177" si="64">F168/E168*100</f>
        <v>#DIV/0!</v>
      </c>
    </row>
    <row r="169" spans="1:11" ht="26.25" thickBot="1">
      <c r="A169" s="45" t="s">
        <v>44</v>
      </c>
      <c r="B169" s="52" t="s">
        <v>63</v>
      </c>
      <c r="C169" s="15">
        <v>0</v>
      </c>
      <c r="D169" s="15">
        <v>0</v>
      </c>
      <c r="E169" s="15">
        <v>0</v>
      </c>
      <c r="F169" s="15">
        <v>0</v>
      </c>
      <c r="G169" s="34" t="e">
        <f>F169/C169*100</f>
        <v>#DIV/0!</v>
      </c>
      <c r="H169" s="34" t="e">
        <f t="shared" ref="H169" si="65">F169/E169*100</f>
        <v>#DIV/0!</v>
      </c>
    </row>
    <row r="170" spans="1:11" ht="16.5" thickBot="1">
      <c r="A170" s="45" t="s">
        <v>46</v>
      </c>
      <c r="B170" s="52" t="s">
        <v>65</v>
      </c>
      <c r="C170" s="15">
        <v>0</v>
      </c>
      <c r="D170" s="15">
        <v>0</v>
      </c>
      <c r="E170" s="15">
        <v>0</v>
      </c>
      <c r="F170" s="15">
        <v>0</v>
      </c>
      <c r="G170" s="34" t="e">
        <f>F170/C170*100</f>
        <v>#DIV/0!</v>
      </c>
      <c r="H170" s="34" t="e">
        <f t="shared" ref="H170" si="66">F170/E170*100</f>
        <v>#DIV/0!</v>
      </c>
    </row>
    <row r="171" spans="1:11" ht="26.25" thickBot="1">
      <c r="A171" s="45">
        <v>3221</v>
      </c>
      <c r="B171" s="52" t="s">
        <v>67</v>
      </c>
      <c r="C171" s="15">
        <v>0</v>
      </c>
      <c r="D171" s="15">
        <v>0</v>
      </c>
      <c r="E171" s="15">
        <v>0</v>
      </c>
      <c r="F171" s="15"/>
      <c r="G171" s="34" t="e">
        <f t="shared" ref="G171:G177" si="67">F171/C171*100</f>
        <v>#DIV/0!</v>
      </c>
      <c r="H171" s="34" t="e">
        <f t="shared" si="64"/>
        <v>#DIV/0!</v>
      </c>
    </row>
    <row r="172" spans="1:11" ht="16.5" thickBot="1">
      <c r="A172" s="45">
        <v>3237</v>
      </c>
      <c r="B172" s="52" t="s">
        <v>72</v>
      </c>
      <c r="C172" s="15">
        <v>0</v>
      </c>
      <c r="D172" s="15">
        <v>0</v>
      </c>
      <c r="E172" s="15">
        <v>0</v>
      </c>
      <c r="F172" s="15">
        <v>0</v>
      </c>
      <c r="G172" s="34" t="e">
        <f t="shared" si="67"/>
        <v>#DIV/0!</v>
      </c>
      <c r="H172" s="34" t="e">
        <f t="shared" si="64"/>
        <v>#DIV/0!</v>
      </c>
    </row>
    <row r="173" spans="1:11" ht="16.5" thickBot="1">
      <c r="A173" s="45">
        <v>3241</v>
      </c>
      <c r="B173" s="52" t="s">
        <v>106</v>
      </c>
      <c r="C173" s="15"/>
      <c r="D173" s="15"/>
      <c r="E173" s="15">
        <v>37000</v>
      </c>
      <c r="F173" s="15">
        <v>19880</v>
      </c>
      <c r="G173" s="34" t="e">
        <f t="shared" ref="G173" si="68">F173/C173*100</f>
        <v>#DIV/0!</v>
      </c>
      <c r="H173" s="34">
        <f t="shared" ref="H173" si="69">F173/E173*100</f>
        <v>53.729729729729726</v>
      </c>
    </row>
    <row r="174" spans="1:11" ht="16.5" thickBot="1">
      <c r="A174" s="45">
        <v>3299</v>
      </c>
      <c r="B174" s="52" t="s">
        <v>75</v>
      </c>
      <c r="C174" s="15">
        <v>0</v>
      </c>
      <c r="D174" s="15">
        <v>0</v>
      </c>
      <c r="E174" s="15">
        <v>78960</v>
      </c>
      <c r="F174" s="15">
        <v>65960.800000000003</v>
      </c>
      <c r="G174" s="34" t="e">
        <f t="shared" ref="G174:G175" si="70">F174/C174*100</f>
        <v>#DIV/0!</v>
      </c>
      <c r="H174" s="34">
        <f t="shared" ref="H174:H175" si="71">F174/E174*100</f>
        <v>83.536980749746718</v>
      </c>
    </row>
    <row r="175" spans="1:11" ht="16.5" thickBot="1">
      <c r="A175" s="45">
        <v>3432</v>
      </c>
      <c r="B175" s="52" t="s">
        <v>102</v>
      </c>
      <c r="C175" s="15">
        <v>0</v>
      </c>
      <c r="D175" s="15">
        <v>0</v>
      </c>
      <c r="E175" s="15">
        <v>40</v>
      </c>
      <c r="F175" s="15">
        <v>36.22</v>
      </c>
      <c r="G175" s="34" t="e">
        <f t="shared" si="70"/>
        <v>#DIV/0!</v>
      </c>
      <c r="H175" s="34">
        <f t="shared" si="71"/>
        <v>90.55</v>
      </c>
    </row>
    <row r="176" spans="1:11" ht="16.5" thickBot="1">
      <c r="A176" s="45">
        <v>42411</v>
      </c>
      <c r="B176" s="52" t="s">
        <v>79</v>
      </c>
      <c r="C176" s="15">
        <v>0</v>
      </c>
      <c r="D176" s="15">
        <v>0</v>
      </c>
      <c r="E176" s="15">
        <v>0</v>
      </c>
      <c r="F176" s="15">
        <v>0</v>
      </c>
      <c r="G176" s="34" t="e">
        <f t="shared" si="67"/>
        <v>#DIV/0!</v>
      </c>
      <c r="H176" s="34" t="e">
        <f t="shared" si="64"/>
        <v>#DIV/0!</v>
      </c>
      <c r="K176">
        <v>0</v>
      </c>
    </row>
    <row r="177" spans="1:8" ht="16.5" thickBot="1">
      <c r="A177" s="51"/>
      <c r="B177" s="59" t="s">
        <v>3</v>
      </c>
      <c r="C177" s="16">
        <f>SUM(C168:C176)</f>
        <v>0</v>
      </c>
      <c r="D177" s="16">
        <f>SUM(D168:D176)</f>
        <v>0</v>
      </c>
      <c r="E177" s="16">
        <f>SUM(E168:E176)</f>
        <v>116000</v>
      </c>
      <c r="F177" s="16">
        <f>SUM(F168:F176)</f>
        <v>85877.02</v>
      </c>
      <c r="G177" s="14" t="e">
        <f t="shared" si="67"/>
        <v>#DIV/0!</v>
      </c>
      <c r="H177" s="14">
        <f t="shared" si="64"/>
        <v>74.031913793103456</v>
      </c>
    </row>
    <row r="178" spans="1:8" ht="16.5" thickBot="1">
      <c r="A178" s="112" t="s">
        <v>38</v>
      </c>
      <c r="B178" s="102"/>
      <c r="C178" s="102"/>
      <c r="D178" s="102"/>
      <c r="E178" s="102"/>
      <c r="F178" s="102"/>
      <c r="G178" s="102"/>
      <c r="H178" s="103"/>
    </row>
    <row r="179" spans="1:8" ht="48" thickBot="1">
      <c r="A179" s="2" t="s">
        <v>1</v>
      </c>
      <c r="B179" s="3" t="s">
        <v>2</v>
      </c>
      <c r="C179" s="18" t="s">
        <v>17</v>
      </c>
      <c r="D179" s="18" t="s">
        <v>100</v>
      </c>
      <c r="E179" s="18" t="s">
        <v>101</v>
      </c>
      <c r="F179" s="18" t="s">
        <v>105</v>
      </c>
      <c r="G179" s="18" t="s">
        <v>39</v>
      </c>
      <c r="H179" s="18" t="s">
        <v>9</v>
      </c>
    </row>
    <row r="180" spans="1:8" ht="16.5" thickBot="1">
      <c r="A180" s="4"/>
      <c r="B180" s="60">
        <v>1</v>
      </c>
      <c r="C180" s="5">
        <v>2</v>
      </c>
      <c r="D180" s="5">
        <v>3</v>
      </c>
      <c r="E180" s="5">
        <v>4</v>
      </c>
      <c r="F180" s="5">
        <v>5</v>
      </c>
      <c r="G180" s="5">
        <v>6</v>
      </c>
      <c r="H180" s="5">
        <v>7</v>
      </c>
    </row>
    <row r="181" spans="1:8" ht="16.5" thickBot="1">
      <c r="A181" s="45" t="s">
        <v>46</v>
      </c>
      <c r="B181" s="52" t="s">
        <v>65</v>
      </c>
      <c r="C181" s="15">
        <v>672.4</v>
      </c>
      <c r="D181" s="15">
        <v>234000</v>
      </c>
      <c r="E181" s="15">
        <v>100000</v>
      </c>
      <c r="F181" s="15">
        <v>75707.039999999994</v>
      </c>
      <c r="G181" s="34">
        <f>F181/C181*100</f>
        <v>11259.226650803093</v>
      </c>
      <c r="H181" s="34">
        <f t="shared" ref="H181:H188" si="72">F181/E181*100</f>
        <v>75.707039999999992</v>
      </c>
    </row>
    <row r="182" spans="1:8" ht="26.25" thickBot="1">
      <c r="A182" s="45">
        <v>3221</v>
      </c>
      <c r="B182" s="52" t="s">
        <v>67</v>
      </c>
      <c r="C182" s="15">
        <v>0</v>
      </c>
      <c r="D182" s="15">
        <v>3000</v>
      </c>
      <c r="E182" s="15">
        <v>15000</v>
      </c>
      <c r="F182" s="15">
        <v>11974.43</v>
      </c>
      <c r="G182" s="34" t="e">
        <f t="shared" ref="G182:G187" si="73">F182/C182*100</f>
        <v>#DIV/0!</v>
      </c>
      <c r="H182" s="34">
        <f t="shared" ref="H182:H187" si="74">F182/E182*100</f>
        <v>79.82953333333333</v>
      </c>
    </row>
    <row r="183" spans="1:8" ht="16.5" thickBot="1">
      <c r="A183" s="65">
        <v>32251</v>
      </c>
      <c r="B183" s="52" t="s">
        <v>107</v>
      </c>
      <c r="C183" s="15"/>
      <c r="D183" s="15"/>
      <c r="E183" s="15">
        <v>1000</v>
      </c>
      <c r="F183" s="15">
        <v>1000</v>
      </c>
      <c r="G183" s="34" t="e">
        <f t="shared" ref="G183" si="75">F183/C183*100</f>
        <v>#DIV/0!</v>
      </c>
      <c r="H183" s="34">
        <f t="shared" ref="H183" si="76">F183/E183*100</f>
        <v>100</v>
      </c>
    </row>
    <row r="184" spans="1:8" ht="16.5" thickBot="1">
      <c r="A184" s="65">
        <v>3222</v>
      </c>
      <c r="B184" s="52" t="s">
        <v>68</v>
      </c>
      <c r="C184" s="15"/>
      <c r="D184" s="15"/>
      <c r="E184" s="15">
        <v>14000</v>
      </c>
      <c r="F184" s="15">
        <v>6580.68</v>
      </c>
      <c r="G184" s="34" t="e">
        <f t="shared" ref="G184" si="77">F184/C184*100</f>
        <v>#DIV/0!</v>
      </c>
      <c r="H184" s="34">
        <f t="shared" ref="H184" si="78">F184/E184*100</f>
        <v>47.004857142857141</v>
      </c>
    </row>
    <row r="185" spans="1:8" ht="16.5" thickBot="1">
      <c r="A185" s="47">
        <v>3299</v>
      </c>
      <c r="B185" s="61" t="s">
        <v>75</v>
      </c>
      <c r="C185" s="15">
        <v>3500</v>
      </c>
      <c r="D185" s="15">
        <v>12000</v>
      </c>
      <c r="E185" s="15">
        <v>11279</v>
      </c>
      <c r="F185" s="15">
        <v>60</v>
      </c>
      <c r="G185" s="34">
        <f t="shared" si="73"/>
        <v>1.7142857142857144</v>
      </c>
      <c r="H185" s="34">
        <f t="shared" si="74"/>
        <v>0.53196205337352609</v>
      </c>
    </row>
    <row r="186" spans="1:8" ht="16.5" thickBot="1">
      <c r="A186" s="45">
        <v>3241</v>
      </c>
      <c r="B186" s="52" t="s">
        <v>106</v>
      </c>
      <c r="C186" s="15"/>
      <c r="D186" s="15"/>
      <c r="E186" s="15">
        <v>103000</v>
      </c>
      <c r="F186" s="15">
        <v>103000</v>
      </c>
      <c r="G186" s="34" t="e">
        <f t="shared" ref="G186" si="79">F186/C186*100</f>
        <v>#DIV/0!</v>
      </c>
      <c r="H186" s="34">
        <f t="shared" ref="H186" si="80">F186/E186*100</f>
        <v>100</v>
      </c>
    </row>
    <row r="187" spans="1:8" ht="16.5" thickBot="1">
      <c r="A187" s="45">
        <v>42411</v>
      </c>
      <c r="B187" s="52" t="s">
        <v>79</v>
      </c>
      <c r="C187" s="15">
        <v>0</v>
      </c>
      <c r="D187" s="15">
        <v>5000</v>
      </c>
      <c r="E187" s="15">
        <v>15000</v>
      </c>
      <c r="F187" s="15">
        <v>8606.99</v>
      </c>
      <c r="G187" s="34" t="e">
        <f t="shared" si="73"/>
        <v>#DIV/0!</v>
      </c>
      <c r="H187" s="34">
        <f t="shared" si="74"/>
        <v>57.379933333333334</v>
      </c>
    </row>
    <row r="188" spans="1:8" ht="16.5" thickBot="1">
      <c r="A188" s="12"/>
      <c r="B188" s="10" t="s">
        <v>3</v>
      </c>
      <c r="C188" s="41">
        <f>SUM(C181:C187)</f>
        <v>4172.3999999999996</v>
      </c>
      <c r="D188" s="41">
        <f>SUM(D181:D187)</f>
        <v>254000</v>
      </c>
      <c r="E188" s="41">
        <f>SUM(E181:E187)</f>
        <v>259279</v>
      </c>
      <c r="F188" s="41">
        <f>SUM(F181:F187)</f>
        <v>206929.13999999998</v>
      </c>
      <c r="G188" s="42">
        <f t="shared" ref="G188" si="81">F188/C188*100</f>
        <v>4959.4751222318091</v>
      </c>
      <c r="H188" s="42">
        <f t="shared" si="72"/>
        <v>79.809448509134938</v>
      </c>
    </row>
    <row r="189" spans="1:8" ht="16.5" thickBot="1">
      <c r="A189" s="101" t="s">
        <v>81</v>
      </c>
      <c r="B189" s="102"/>
      <c r="C189" s="102"/>
      <c r="D189" s="102"/>
      <c r="E189" s="102"/>
      <c r="F189" s="102"/>
      <c r="G189" s="102"/>
      <c r="H189" s="103"/>
    </row>
    <row r="190" spans="1:8" ht="48" thickBot="1">
      <c r="A190" s="2" t="s">
        <v>1</v>
      </c>
      <c r="B190" s="3" t="s">
        <v>2</v>
      </c>
      <c r="C190" s="18" t="s">
        <v>17</v>
      </c>
      <c r="D190" s="18" t="s">
        <v>100</v>
      </c>
      <c r="E190" s="18" t="s">
        <v>101</v>
      </c>
      <c r="F190" s="18" t="s">
        <v>105</v>
      </c>
      <c r="G190" s="18" t="s">
        <v>39</v>
      </c>
      <c r="H190" s="18" t="s">
        <v>9</v>
      </c>
    </row>
    <row r="191" spans="1:8" ht="16.5" thickBot="1">
      <c r="A191" s="4"/>
      <c r="B191" s="5">
        <v>1</v>
      </c>
      <c r="C191" s="5">
        <v>2</v>
      </c>
      <c r="D191" s="5">
        <v>3</v>
      </c>
      <c r="E191" s="5">
        <v>4</v>
      </c>
      <c r="F191" s="5">
        <v>5</v>
      </c>
      <c r="G191" s="5">
        <v>6</v>
      </c>
      <c r="H191" s="5">
        <v>7</v>
      </c>
    </row>
    <row r="192" spans="1:8" ht="16.5" thickBot="1">
      <c r="A192" s="45" t="s">
        <v>42</v>
      </c>
      <c r="B192" s="57" t="s">
        <v>61</v>
      </c>
      <c r="C192" s="15">
        <v>5690.35</v>
      </c>
      <c r="D192" s="15">
        <v>0</v>
      </c>
      <c r="E192" s="15">
        <v>0</v>
      </c>
      <c r="F192" s="15"/>
      <c r="G192" s="34">
        <f>F192/C192*100</f>
        <v>0</v>
      </c>
      <c r="H192" s="34" t="e">
        <f t="shared" ref="H192:H202" si="82">F192/E192*100</f>
        <v>#DIV/0!</v>
      </c>
    </row>
    <row r="193" spans="1:8" ht="26.25" thickBot="1">
      <c r="A193" s="45" t="s">
        <v>44</v>
      </c>
      <c r="B193" s="52" t="s">
        <v>63</v>
      </c>
      <c r="C193" s="15">
        <v>938.89</v>
      </c>
      <c r="D193" s="15">
        <v>0</v>
      </c>
      <c r="E193" s="15">
        <v>0</v>
      </c>
      <c r="F193" s="15"/>
      <c r="G193" s="34">
        <f t="shared" ref="G193:G202" si="83">F193/C193*100</f>
        <v>0</v>
      </c>
      <c r="H193" s="34" t="e">
        <f t="shared" si="82"/>
        <v>#DIV/0!</v>
      </c>
    </row>
    <row r="194" spans="1:8" ht="16.5" thickBot="1">
      <c r="A194" s="45" t="s">
        <v>46</v>
      </c>
      <c r="B194" s="52" t="s">
        <v>65</v>
      </c>
      <c r="C194" s="15">
        <v>0</v>
      </c>
      <c r="D194" s="15">
        <v>3000</v>
      </c>
      <c r="E194" s="15">
        <v>3000</v>
      </c>
      <c r="F194" s="15">
        <v>4600</v>
      </c>
      <c r="G194" s="34" t="e">
        <f t="shared" si="83"/>
        <v>#DIV/0!</v>
      </c>
      <c r="H194" s="34">
        <f t="shared" si="82"/>
        <v>153.33333333333334</v>
      </c>
    </row>
    <row r="195" spans="1:8" ht="26.25" thickBot="1">
      <c r="A195" s="45" t="s">
        <v>48</v>
      </c>
      <c r="B195" s="52" t="s">
        <v>67</v>
      </c>
      <c r="C195" s="15">
        <v>0</v>
      </c>
      <c r="D195" s="15">
        <v>2000</v>
      </c>
      <c r="E195" s="15">
        <v>2000</v>
      </c>
      <c r="F195" s="15">
        <v>700</v>
      </c>
      <c r="G195" s="34" t="e">
        <f t="shared" si="83"/>
        <v>#DIV/0!</v>
      </c>
      <c r="H195" s="34">
        <f t="shared" si="82"/>
        <v>35</v>
      </c>
    </row>
    <row r="196" spans="1:8" ht="26.25" thickBot="1">
      <c r="A196" s="45">
        <v>3224</v>
      </c>
      <c r="B196" s="52" t="s">
        <v>96</v>
      </c>
      <c r="C196" s="15">
        <v>0</v>
      </c>
      <c r="D196" s="15">
        <v>2000</v>
      </c>
      <c r="E196" s="15">
        <v>2000</v>
      </c>
      <c r="F196" s="15"/>
      <c r="G196" s="34" t="e">
        <f t="shared" si="83"/>
        <v>#DIV/0!</v>
      </c>
      <c r="H196" s="34">
        <f t="shared" si="82"/>
        <v>0</v>
      </c>
    </row>
    <row r="197" spans="1:8" ht="16.5" thickBot="1">
      <c r="A197" s="45">
        <v>3225</v>
      </c>
      <c r="B197" s="52" t="s">
        <v>108</v>
      </c>
      <c r="C197" s="15"/>
      <c r="D197" s="15"/>
      <c r="E197" s="15"/>
      <c r="F197" s="15">
        <v>2010.71</v>
      </c>
      <c r="G197" s="34" t="e">
        <f t="shared" ref="G197" si="84">F197/C197*100</f>
        <v>#DIV/0!</v>
      </c>
      <c r="H197" s="34" t="e">
        <f t="shared" ref="H197" si="85">F197/E197*100</f>
        <v>#DIV/0!</v>
      </c>
    </row>
    <row r="198" spans="1:8" ht="16.5" thickBot="1">
      <c r="A198" s="45">
        <v>3299</v>
      </c>
      <c r="B198" s="52" t="s">
        <v>75</v>
      </c>
      <c r="C198" s="15">
        <v>0</v>
      </c>
      <c r="D198" s="15">
        <v>3000</v>
      </c>
      <c r="E198" s="15">
        <v>3000</v>
      </c>
      <c r="F198" s="15"/>
      <c r="G198" s="34" t="e">
        <f t="shared" si="83"/>
        <v>#DIV/0!</v>
      </c>
      <c r="H198" s="34">
        <f t="shared" si="82"/>
        <v>0</v>
      </c>
    </row>
    <row r="199" spans="1:8" ht="16.5" thickBot="1">
      <c r="A199" s="45">
        <v>4221</v>
      </c>
      <c r="B199" s="52" t="s">
        <v>78</v>
      </c>
      <c r="C199" s="15">
        <v>1000</v>
      </c>
      <c r="D199" s="15">
        <v>0</v>
      </c>
      <c r="E199" s="15">
        <v>0</v>
      </c>
      <c r="F199" s="15"/>
      <c r="G199" s="34">
        <f t="shared" ref="G199:G200" si="86">F199/C199*100</f>
        <v>0</v>
      </c>
      <c r="H199" s="34" t="e">
        <f t="shared" ref="H199:H200" si="87">F199/E199*100</f>
        <v>#DIV/0!</v>
      </c>
    </row>
    <row r="200" spans="1:8" ht="26.25" thickBot="1">
      <c r="A200" s="45">
        <v>4227</v>
      </c>
      <c r="B200" s="52" t="s">
        <v>94</v>
      </c>
      <c r="C200" s="15">
        <v>0</v>
      </c>
      <c r="D200" s="15">
        <v>5000</v>
      </c>
      <c r="E200" s="15">
        <v>5000</v>
      </c>
      <c r="F200" s="15"/>
      <c r="G200" s="34" t="e">
        <f t="shared" si="86"/>
        <v>#DIV/0!</v>
      </c>
      <c r="H200" s="34">
        <f t="shared" si="87"/>
        <v>0</v>
      </c>
    </row>
    <row r="201" spans="1:8" ht="27.75" customHeight="1" thickBot="1">
      <c r="A201" s="45">
        <v>4241</v>
      </c>
      <c r="B201" s="61" t="s">
        <v>79</v>
      </c>
      <c r="C201" s="15">
        <v>0</v>
      </c>
      <c r="D201" s="15">
        <v>0</v>
      </c>
      <c r="E201" s="15">
        <v>0</v>
      </c>
      <c r="F201" s="15">
        <v>4761.84</v>
      </c>
      <c r="G201" s="34" t="e">
        <f t="shared" si="83"/>
        <v>#DIV/0!</v>
      </c>
      <c r="H201" s="34" t="e">
        <f t="shared" si="82"/>
        <v>#DIV/0!</v>
      </c>
    </row>
    <row r="202" spans="1:8" ht="16.5" thickBot="1">
      <c r="A202" s="12"/>
      <c r="B202" s="10" t="s">
        <v>3</v>
      </c>
      <c r="C202" s="41">
        <f>SUM(C192:C201)</f>
        <v>7629.2400000000007</v>
      </c>
      <c r="D202" s="41">
        <f>SUM(D192:D201)</f>
        <v>15000</v>
      </c>
      <c r="E202" s="41">
        <f>SUM(E192:E201)</f>
        <v>15000</v>
      </c>
      <c r="F202" s="41">
        <f>SUM(F192:F201)</f>
        <v>12072.55</v>
      </c>
      <c r="G202" s="42">
        <f t="shared" si="83"/>
        <v>158.24053247767796</v>
      </c>
      <c r="H202" s="42">
        <f t="shared" si="82"/>
        <v>80.483666666666664</v>
      </c>
    </row>
    <row r="203" spans="1:8" ht="24" customHeight="1">
      <c r="A203" s="19"/>
      <c r="B203" s="19"/>
      <c r="C203" s="20"/>
      <c r="D203" s="20"/>
      <c r="E203" s="20"/>
      <c r="F203" s="20"/>
      <c r="G203" s="19"/>
      <c r="H203" s="19"/>
    </row>
  </sheetData>
  <mergeCells count="16">
    <mergeCell ref="A189:H189"/>
    <mergeCell ref="A73:H73"/>
    <mergeCell ref="A80:H80"/>
    <mergeCell ref="A97:H97"/>
    <mergeCell ref="A3:H3"/>
    <mergeCell ref="A4:B4"/>
    <mergeCell ref="A35:B35"/>
    <mergeCell ref="A38:H38"/>
    <mergeCell ref="A56:H56"/>
    <mergeCell ref="A7:B7"/>
    <mergeCell ref="A9:H9"/>
    <mergeCell ref="A103:H103"/>
    <mergeCell ref="A129:H129"/>
    <mergeCell ref="A138:H138"/>
    <mergeCell ref="A165:H165"/>
    <mergeCell ref="A178:H17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M8" sqref="M8"/>
    </sheetView>
  </sheetViews>
  <sheetFormatPr defaultRowHeight="15"/>
  <cols>
    <col min="5" max="5" width="14.5703125" customWidth="1"/>
    <col min="6" max="6" width="21.140625" customWidth="1"/>
    <col min="7" max="7" width="23.42578125" customWidth="1"/>
    <col min="8" max="8" width="24.7109375" customWidth="1"/>
  </cols>
  <sheetData>
    <row r="1" spans="1:10" ht="18.75">
      <c r="A1" s="40" t="s">
        <v>15</v>
      </c>
      <c r="B1" s="13"/>
      <c r="C1" s="39"/>
      <c r="D1" s="39"/>
    </row>
    <row r="2" spans="1:10" ht="19.5" customHeight="1">
      <c r="A2" s="13" t="s">
        <v>40</v>
      </c>
      <c r="C2" s="27"/>
      <c r="D2" s="27"/>
    </row>
    <row r="3" spans="1:10" ht="25.5" customHeight="1">
      <c r="B3" s="117" t="s">
        <v>123</v>
      </c>
      <c r="C3" s="117"/>
      <c r="D3" s="117"/>
      <c r="E3" s="117"/>
      <c r="F3" s="117"/>
      <c r="G3" s="117"/>
      <c r="H3" s="117"/>
      <c r="I3" s="117"/>
      <c r="J3" s="39"/>
    </row>
    <row r="4" spans="1:10" ht="48" customHeight="1">
      <c r="A4" s="118" t="s">
        <v>124</v>
      </c>
      <c r="B4" s="119"/>
      <c r="C4" s="119"/>
      <c r="D4" s="119"/>
      <c r="E4" s="120"/>
      <c r="F4" s="80" t="s">
        <v>125</v>
      </c>
      <c r="G4" s="80" t="s">
        <v>126</v>
      </c>
      <c r="H4" s="80" t="s">
        <v>127</v>
      </c>
      <c r="I4" s="80" t="s">
        <v>130</v>
      </c>
      <c r="J4" s="92" t="s">
        <v>129</v>
      </c>
    </row>
    <row r="5" spans="1:10" ht="16.5" customHeight="1">
      <c r="A5" s="135">
        <v>1</v>
      </c>
      <c r="B5" s="136"/>
      <c r="C5" s="136"/>
      <c r="D5" s="136"/>
      <c r="E5" s="137"/>
      <c r="F5" s="100">
        <v>2</v>
      </c>
      <c r="G5" s="100">
        <v>3</v>
      </c>
      <c r="H5" s="100">
        <v>4</v>
      </c>
      <c r="I5" s="80"/>
      <c r="J5" s="92"/>
    </row>
    <row r="6" spans="1:10">
      <c r="A6" s="124" t="s">
        <v>111</v>
      </c>
      <c r="B6" s="114"/>
      <c r="C6" s="114"/>
      <c r="D6" s="114"/>
      <c r="E6" s="125"/>
      <c r="F6" s="82">
        <f>F7+F8</f>
        <v>10136922</v>
      </c>
      <c r="G6" s="82">
        <f>G7+G8</f>
        <v>10495290</v>
      </c>
      <c r="H6" s="82">
        <f>H7+H8</f>
        <v>10746921.039999999</v>
      </c>
      <c r="I6" s="88">
        <f>H6/F6*100</f>
        <v>106.01759626837415</v>
      </c>
      <c r="J6" s="88">
        <f>H6/G6*100</f>
        <v>102.39756157285791</v>
      </c>
    </row>
    <row r="7" spans="1:10">
      <c r="A7" s="121" t="s">
        <v>112</v>
      </c>
      <c r="B7" s="116"/>
      <c r="C7" s="116"/>
      <c r="D7" s="116"/>
      <c r="E7" s="126"/>
      <c r="F7" s="82">
        <v>10136089</v>
      </c>
      <c r="G7" s="82">
        <v>10494290</v>
      </c>
      <c r="H7" s="82">
        <v>10745950.699999999</v>
      </c>
      <c r="I7" s="88">
        <f t="shared" ref="I7:I11" si="0">H7/F7*100</f>
        <v>106.01673584357832</v>
      </c>
      <c r="J7" s="88">
        <f t="shared" ref="J7:J11" si="1">H7/G7*100</f>
        <v>102.39807266618321</v>
      </c>
    </row>
    <row r="8" spans="1:10">
      <c r="A8" s="127" t="s">
        <v>113</v>
      </c>
      <c r="B8" s="126"/>
      <c r="C8" s="126"/>
      <c r="D8" s="126"/>
      <c r="E8" s="126"/>
      <c r="F8" s="81">
        <v>833</v>
      </c>
      <c r="G8" s="81">
        <v>1000</v>
      </c>
      <c r="H8" s="81">
        <v>970.34</v>
      </c>
      <c r="I8" s="88">
        <f t="shared" si="0"/>
        <v>116.4873949579832</v>
      </c>
      <c r="J8" s="88">
        <f t="shared" si="1"/>
        <v>97.033999999999992</v>
      </c>
    </row>
    <row r="9" spans="1:10">
      <c r="A9" s="67" t="s">
        <v>114</v>
      </c>
      <c r="B9" s="68"/>
      <c r="C9" s="68"/>
      <c r="D9" s="68"/>
      <c r="E9" s="68"/>
      <c r="F9" s="82">
        <f>F10+F11</f>
        <v>9926913</v>
      </c>
      <c r="G9" s="82">
        <f>G10+G11</f>
        <v>10804290</v>
      </c>
      <c r="H9" s="82">
        <f>H10+H11</f>
        <v>10853666.84</v>
      </c>
      <c r="I9" s="88">
        <f t="shared" si="0"/>
        <v>109.33577074766345</v>
      </c>
      <c r="J9" s="88">
        <f t="shared" si="1"/>
        <v>100.457011427868</v>
      </c>
    </row>
    <row r="10" spans="1:10">
      <c r="A10" s="115" t="s">
        <v>115</v>
      </c>
      <c r="B10" s="116"/>
      <c r="C10" s="116"/>
      <c r="D10" s="116"/>
      <c r="E10" s="116"/>
      <c r="F10" s="81">
        <v>9871250</v>
      </c>
      <c r="G10" s="81">
        <v>10690290</v>
      </c>
      <c r="H10" s="81">
        <v>10782833.18</v>
      </c>
      <c r="I10" s="88">
        <f t="shared" si="0"/>
        <v>109.23472893503863</v>
      </c>
      <c r="J10" s="88">
        <f t="shared" si="1"/>
        <v>100.86567511264894</v>
      </c>
    </row>
    <row r="11" spans="1:10">
      <c r="A11" s="128" t="s">
        <v>116</v>
      </c>
      <c r="B11" s="126"/>
      <c r="C11" s="126"/>
      <c r="D11" s="126"/>
      <c r="E11" s="126"/>
      <c r="F11" s="83">
        <v>55663</v>
      </c>
      <c r="G11" s="83">
        <v>114000</v>
      </c>
      <c r="H11" s="83">
        <v>70833.66</v>
      </c>
      <c r="I11" s="88">
        <f t="shared" si="0"/>
        <v>127.25447783985773</v>
      </c>
      <c r="J11" s="88">
        <f t="shared" si="1"/>
        <v>62.134789473684215</v>
      </c>
    </row>
    <row r="12" spans="1:10">
      <c r="A12" s="113" t="s">
        <v>117</v>
      </c>
      <c r="B12" s="114"/>
      <c r="C12" s="114"/>
      <c r="D12" s="114"/>
      <c r="E12" s="114"/>
      <c r="F12" s="84">
        <f>F6-F9</f>
        <v>210009</v>
      </c>
      <c r="G12" s="70">
        <f>G6-G9</f>
        <v>-309000</v>
      </c>
      <c r="H12" s="86">
        <f>H6-H9</f>
        <v>-106745.80000000075</v>
      </c>
      <c r="I12" s="88"/>
      <c r="J12" s="88"/>
    </row>
    <row r="13" spans="1:10" ht="18.75" customHeight="1">
      <c r="A13" s="71"/>
      <c r="B13" s="72"/>
      <c r="C13" s="72"/>
      <c r="D13" s="72"/>
      <c r="E13" s="72"/>
      <c r="F13" s="73"/>
      <c r="G13" s="73"/>
      <c r="H13" s="73"/>
    </row>
    <row r="14" spans="1:10" ht="18" hidden="1">
      <c r="A14" s="78"/>
      <c r="B14" s="72"/>
      <c r="C14" s="72"/>
      <c r="D14" s="72"/>
      <c r="E14" s="72"/>
      <c r="F14" s="73"/>
      <c r="G14" s="73"/>
      <c r="H14" s="73"/>
      <c r="I14" s="39"/>
      <c r="J14" s="39"/>
    </row>
    <row r="15" spans="1:10" ht="45">
      <c r="A15" s="74"/>
      <c r="B15" s="75"/>
      <c r="C15" s="75"/>
      <c r="D15" s="76"/>
      <c r="E15" s="77"/>
      <c r="F15" s="79" t="s">
        <v>125</v>
      </c>
      <c r="G15" s="79" t="s">
        <v>126</v>
      </c>
      <c r="H15" s="89" t="s">
        <v>127</v>
      </c>
      <c r="I15" s="97"/>
      <c r="J15" s="96"/>
    </row>
    <row r="16" spans="1:10" ht="28.5" customHeight="1">
      <c r="A16" s="132" t="s">
        <v>128</v>
      </c>
      <c r="B16" s="133"/>
      <c r="C16" s="133"/>
      <c r="D16" s="133"/>
      <c r="E16" s="134"/>
      <c r="F16" s="85">
        <v>187672</v>
      </c>
      <c r="G16" s="99">
        <v>309000</v>
      </c>
      <c r="H16" s="93">
        <v>397681.28</v>
      </c>
      <c r="I16" s="95"/>
      <c r="J16" s="39"/>
    </row>
    <row r="17" spans="1:10" ht="26.25" customHeight="1">
      <c r="A17" s="129" t="s">
        <v>121</v>
      </c>
      <c r="B17" s="130"/>
      <c r="C17" s="130"/>
      <c r="D17" s="130"/>
      <c r="E17" s="131"/>
      <c r="F17" s="87">
        <v>210009</v>
      </c>
      <c r="G17" s="98">
        <v>-309000</v>
      </c>
      <c r="H17" s="94">
        <v>-106745.8</v>
      </c>
      <c r="I17" s="95"/>
      <c r="J17" s="39"/>
    </row>
    <row r="18" spans="1:10">
      <c r="I18" s="39"/>
      <c r="J18" s="39"/>
    </row>
    <row r="19" spans="1:10">
      <c r="I19" s="39"/>
      <c r="J19" s="39"/>
    </row>
    <row r="20" spans="1:10" ht="45">
      <c r="A20" s="74"/>
      <c r="B20" s="75"/>
      <c r="C20" s="75"/>
      <c r="D20" s="76"/>
      <c r="E20" s="77"/>
      <c r="F20" s="79" t="s">
        <v>125</v>
      </c>
      <c r="G20" s="79" t="s">
        <v>126</v>
      </c>
      <c r="H20" s="89" t="s">
        <v>127</v>
      </c>
      <c r="I20" s="97"/>
      <c r="J20" s="96"/>
    </row>
    <row r="21" spans="1:10">
      <c r="A21" s="121" t="s">
        <v>118</v>
      </c>
      <c r="B21" s="122"/>
      <c r="C21" s="122"/>
      <c r="D21" s="122"/>
      <c r="E21" s="123"/>
      <c r="F21" s="69"/>
      <c r="G21" s="69"/>
      <c r="H21" s="90"/>
      <c r="I21" s="95"/>
      <c r="J21" s="39"/>
    </row>
    <row r="22" spans="1:10">
      <c r="A22" s="121" t="s">
        <v>119</v>
      </c>
      <c r="B22" s="116"/>
      <c r="C22" s="116"/>
      <c r="D22" s="116"/>
      <c r="E22" s="116"/>
      <c r="F22" s="69"/>
      <c r="G22" s="69"/>
      <c r="H22" s="90"/>
      <c r="I22" s="95"/>
      <c r="J22" s="39"/>
    </row>
    <row r="23" spans="1:10">
      <c r="A23" s="113" t="s">
        <v>120</v>
      </c>
      <c r="B23" s="114"/>
      <c r="C23" s="114"/>
      <c r="D23" s="114"/>
      <c r="E23" s="114"/>
      <c r="F23" s="66">
        <v>0</v>
      </c>
      <c r="G23" s="66">
        <v>0</v>
      </c>
      <c r="H23" s="91">
        <v>0</v>
      </c>
      <c r="I23" s="95"/>
      <c r="J23" s="39"/>
    </row>
    <row r="24" spans="1:10">
      <c r="I24" s="95"/>
      <c r="J24" s="39"/>
    </row>
    <row r="25" spans="1:10">
      <c r="A25" s="115" t="s">
        <v>122</v>
      </c>
      <c r="B25" s="116"/>
      <c r="C25" s="116"/>
      <c r="D25" s="116"/>
      <c r="E25" s="116"/>
      <c r="F25" s="69">
        <v>0</v>
      </c>
      <c r="G25" s="69">
        <v>0</v>
      </c>
      <c r="H25" s="90">
        <v>0</v>
      </c>
      <c r="I25" s="95"/>
      <c r="J25" s="39"/>
    </row>
    <row r="26" spans="1:10">
      <c r="I26" s="39"/>
      <c r="J26" s="39"/>
    </row>
  </sheetData>
  <mergeCells count="15">
    <mergeCell ref="A23:E23"/>
    <mergeCell ref="A25:E25"/>
    <mergeCell ref="A12:E12"/>
    <mergeCell ref="B3:I3"/>
    <mergeCell ref="A4:E4"/>
    <mergeCell ref="A21:E21"/>
    <mergeCell ref="A22:E22"/>
    <mergeCell ref="A6:E6"/>
    <mergeCell ref="A7:E7"/>
    <mergeCell ref="A8:E8"/>
    <mergeCell ref="A10:E10"/>
    <mergeCell ref="A11:E11"/>
    <mergeCell ref="A17:E17"/>
    <mergeCell ref="A16:E16"/>
    <mergeCell ref="A5:E5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PRIHODI</vt:lpstr>
      <vt:lpstr>RASHODI</vt:lpstr>
      <vt:lpstr>izvještaj o izvršenju opći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Računovodstvo</cp:lastModifiedBy>
  <cp:lastPrinted>2023-03-24T06:33:58Z</cp:lastPrinted>
  <dcterms:created xsi:type="dcterms:W3CDTF">2020-10-22T08:43:55Z</dcterms:created>
  <dcterms:modified xsi:type="dcterms:W3CDTF">2023-03-24T10:22:26Z</dcterms:modified>
</cp:coreProperties>
</file>