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19440" windowHeight="7050"/>
  </bookViews>
  <sheets>
    <sheet name="PRIHODI" sheetId="1" r:id="rId1"/>
    <sheet name="RASHODI" sheetId="2" r:id="rId2"/>
    <sheet name="izvještaj o izvršenju opći di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H54" i="2"/>
  <c r="G162" i="2"/>
  <c r="H162" i="2"/>
  <c r="G131" i="2"/>
  <c r="H131" i="2"/>
  <c r="G129" i="2"/>
  <c r="H129" i="2"/>
  <c r="G141" i="2"/>
  <c r="H141" i="2"/>
  <c r="G139" i="2" l="1"/>
  <c r="H139" i="2"/>
  <c r="F150" i="2" l="1"/>
  <c r="E150" i="2"/>
  <c r="D150" i="2"/>
  <c r="C150" i="2"/>
  <c r="H149" i="2"/>
  <c r="G149" i="2"/>
  <c r="G191" i="2"/>
  <c r="H191" i="2"/>
  <c r="H160" i="2"/>
  <c r="G160" i="2"/>
  <c r="G103" i="2"/>
  <c r="H103" i="2"/>
  <c r="G104" i="2"/>
  <c r="H104" i="2"/>
  <c r="G63" i="2"/>
  <c r="H63" i="2"/>
  <c r="E18" i="1"/>
  <c r="F64" i="1"/>
  <c r="E64" i="1"/>
  <c r="D64" i="1"/>
  <c r="C64" i="1"/>
  <c r="H63" i="1"/>
  <c r="G63" i="1"/>
  <c r="J7" i="3"/>
  <c r="J8" i="3"/>
  <c r="J10" i="3"/>
  <c r="J11" i="3"/>
  <c r="I7" i="3"/>
  <c r="I8" i="3"/>
  <c r="I10" i="3"/>
  <c r="I11" i="3"/>
  <c r="G9" i="3"/>
  <c r="G6" i="3"/>
  <c r="H9" i="3"/>
  <c r="F9" i="3"/>
  <c r="H6" i="3"/>
  <c r="F6" i="3"/>
  <c r="F12" i="3" s="1"/>
  <c r="F74" i="1"/>
  <c r="E74" i="1"/>
  <c r="D74" i="1"/>
  <c r="C74" i="1"/>
  <c r="H73" i="1"/>
  <c r="G73" i="1"/>
  <c r="G213" i="2"/>
  <c r="H213" i="2"/>
  <c r="J9" i="3" l="1"/>
  <c r="J6" i="3"/>
  <c r="G150" i="2"/>
  <c r="H150" i="2"/>
  <c r="G64" i="1"/>
  <c r="H64" i="1"/>
  <c r="I9" i="3"/>
  <c r="G12" i="3"/>
  <c r="G74" i="1"/>
  <c r="I6" i="3"/>
  <c r="H12" i="3"/>
  <c r="H74" i="1"/>
  <c r="G202" i="2"/>
  <c r="H202" i="2"/>
  <c r="G199" i="2"/>
  <c r="H199" i="2"/>
  <c r="G200" i="2"/>
  <c r="H200" i="2"/>
  <c r="G188" i="2"/>
  <c r="H188" i="2"/>
  <c r="G190" i="2"/>
  <c r="H190" i="2"/>
  <c r="H173" i="2"/>
  <c r="G173" i="2"/>
  <c r="G143" i="2"/>
  <c r="H143" i="2"/>
  <c r="H91" i="2"/>
  <c r="G91" i="2"/>
  <c r="E74" i="2"/>
  <c r="G79" i="2"/>
  <c r="H79" i="2"/>
  <c r="G80" i="2"/>
  <c r="H80" i="2"/>
  <c r="G198" i="2"/>
  <c r="H198" i="2"/>
  <c r="G201" i="2"/>
  <c r="H201" i="2"/>
  <c r="G203" i="2"/>
  <c r="H203" i="2"/>
  <c r="H189" i="2"/>
  <c r="G189" i="2"/>
  <c r="G70" i="2"/>
  <c r="H70" i="2"/>
  <c r="G67" i="2"/>
  <c r="H67" i="2"/>
  <c r="G53" i="2"/>
  <c r="H53" i="2"/>
  <c r="G52" i="2"/>
  <c r="H52" i="2"/>
  <c r="G215" i="2"/>
  <c r="H215" i="2"/>
  <c r="G216" i="2"/>
  <c r="H216" i="2"/>
  <c r="G185" i="2"/>
  <c r="H185" i="2"/>
  <c r="G184" i="2"/>
  <c r="H184" i="2"/>
  <c r="G174" i="2"/>
  <c r="H174" i="2"/>
  <c r="G124" i="2"/>
  <c r="H124" i="2"/>
  <c r="G121" i="2"/>
  <c r="H121" i="2"/>
  <c r="G96" i="2"/>
  <c r="H96" i="2"/>
  <c r="G72" i="2"/>
  <c r="H72" i="2"/>
  <c r="H138" i="2"/>
  <c r="G138" i="2"/>
  <c r="G111" i="2"/>
  <c r="H111" i="2"/>
  <c r="G170" i="2"/>
  <c r="H170" i="2"/>
  <c r="G169" i="2"/>
  <c r="H169" i="2"/>
  <c r="G165" i="2"/>
  <c r="H165" i="2"/>
  <c r="G164" i="2"/>
  <c r="H164" i="2"/>
  <c r="G159" i="2"/>
  <c r="H159" i="2"/>
  <c r="G171" i="2"/>
  <c r="H171" i="2"/>
  <c r="G172" i="2"/>
  <c r="H172" i="2"/>
  <c r="G125" i="2"/>
  <c r="H125" i="2"/>
  <c r="G126" i="2"/>
  <c r="H126" i="2"/>
  <c r="G127" i="2"/>
  <c r="H127" i="2"/>
  <c r="G128" i="2"/>
  <c r="H128" i="2"/>
  <c r="G130" i="2"/>
  <c r="H130" i="2"/>
  <c r="G132" i="2"/>
  <c r="H132" i="2"/>
  <c r="G133" i="2"/>
  <c r="H133" i="2"/>
  <c r="G93" i="2"/>
  <c r="H93" i="2"/>
  <c r="G94" i="2"/>
  <c r="H94" i="2"/>
  <c r="G95" i="2"/>
  <c r="H95" i="2"/>
  <c r="G97" i="2"/>
  <c r="H97" i="2"/>
  <c r="G73" i="2"/>
  <c r="H73" i="2"/>
  <c r="G69" i="2"/>
  <c r="H69" i="2"/>
  <c r="G68" i="2"/>
  <c r="H68" i="2"/>
  <c r="G64" i="2"/>
  <c r="H64" i="2"/>
  <c r="G51" i="2"/>
  <c r="H51" i="2"/>
  <c r="G50" i="2"/>
  <c r="H50" i="2"/>
  <c r="G48" i="2"/>
  <c r="H48" i="2"/>
  <c r="H19" i="2"/>
  <c r="G19" i="2"/>
  <c r="G26" i="2"/>
  <c r="H26" i="2"/>
  <c r="G25" i="2"/>
  <c r="H25" i="2"/>
  <c r="G22" i="2"/>
  <c r="H22" i="2"/>
  <c r="G21" i="2"/>
  <c r="H21" i="2"/>
  <c r="G17" i="2"/>
  <c r="H17" i="2"/>
  <c r="G16" i="2"/>
  <c r="H16" i="2"/>
  <c r="G14" i="2"/>
  <c r="H14" i="2"/>
  <c r="F218" i="2"/>
  <c r="E218" i="2"/>
  <c r="D218" i="2"/>
  <c r="C218" i="2"/>
  <c r="H217" i="2"/>
  <c r="G217" i="2"/>
  <c r="H214" i="2"/>
  <c r="G214" i="2"/>
  <c r="H212" i="2"/>
  <c r="G212" i="2"/>
  <c r="H211" i="2"/>
  <c r="G211" i="2"/>
  <c r="H210" i="2"/>
  <c r="G210" i="2"/>
  <c r="H209" i="2"/>
  <c r="G209" i="2"/>
  <c r="H208" i="2"/>
  <c r="G208" i="2"/>
  <c r="G20" i="2"/>
  <c r="H20" i="2"/>
  <c r="G23" i="2"/>
  <c r="H23" i="2"/>
  <c r="G24" i="2"/>
  <c r="H24" i="2"/>
  <c r="G27" i="2"/>
  <c r="H27" i="2"/>
  <c r="G28" i="2"/>
  <c r="H28" i="2"/>
  <c r="G29" i="2"/>
  <c r="H29" i="2"/>
  <c r="G30" i="2"/>
  <c r="H30" i="2"/>
  <c r="G31" i="2"/>
  <c r="H31" i="2"/>
  <c r="F33" i="2"/>
  <c r="F8" i="2" s="1"/>
  <c r="E33" i="2"/>
  <c r="E8" i="2" s="1"/>
  <c r="D33" i="2"/>
  <c r="D8" i="2" s="1"/>
  <c r="C33" i="2"/>
  <c r="C8" i="2" s="1"/>
  <c r="H32" i="2"/>
  <c r="G32" i="2"/>
  <c r="H18" i="2"/>
  <c r="G18" i="2"/>
  <c r="H15" i="2"/>
  <c r="G15" i="2"/>
  <c r="H13" i="2"/>
  <c r="G13" i="2"/>
  <c r="H12" i="2"/>
  <c r="G12" i="2"/>
  <c r="G197" i="2"/>
  <c r="G186" i="2"/>
  <c r="G187" i="2"/>
  <c r="G192" i="2"/>
  <c r="G183" i="2"/>
  <c r="G155" i="2"/>
  <c r="G156" i="2"/>
  <c r="G157" i="2"/>
  <c r="G158" i="2"/>
  <c r="G161" i="2"/>
  <c r="G163" i="2"/>
  <c r="G166" i="2"/>
  <c r="G167" i="2"/>
  <c r="G168" i="2"/>
  <c r="G175" i="2"/>
  <c r="G176" i="2"/>
  <c r="G177" i="2"/>
  <c r="G178" i="2"/>
  <c r="G154" i="2"/>
  <c r="G140" i="2"/>
  <c r="G142" i="2"/>
  <c r="G144" i="2"/>
  <c r="G112" i="2"/>
  <c r="G113" i="2"/>
  <c r="G114" i="2"/>
  <c r="G115" i="2"/>
  <c r="G116" i="2"/>
  <c r="G117" i="2"/>
  <c r="G118" i="2"/>
  <c r="G119" i="2"/>
  <c r="G120" i="2"/>
  <c r="G122" i="2"/>
  <c r="G123" i="2"/>
  <c r="G110" i="2"/>
  <c r="G105" i="2"/>
  <c r="G102" i="2"/>
  <c r="G86" i="2"/>
  <c r="G87" i="2"/>
  <c r="G88" i="2"/>
  <c r="G89" i="2"/>
  <c r="G90" i="2"/>
  <c r="G92" i="2"/>
  <c r="G85" i="2"/>
  <c r="G78" i="2"/>
  <c r="G61" i="2"/>
  <c r="G62" i="2"/>
  <c r="G65" i="2"/>
  <c r="G66" i="2"/>
  <c r="G71" i="2"/>
  <c r="G60" i="2"/>
  <c r="G42" i="2"/>
  <c r="G43" i="2"/>
  <c r="G44" i="2"/>
  <c r="G45" i="2"/>
  <c r="G46" i="2"/>
  <c r="G47" i="2"/>
  <c r="G49" i="2"/>
  <c r="G55" i="2"/>
  <c r="G41" i="2"/>
  <c r="G89" i="1"/>
  <c r="G88" i="1"/>
  <c r="G83" i="1"/>
  <c r="G78" i="1"/>
  <c r="G68" i="1"/>
  <c r="G58" i="1"/>
  <c r="G52" i="1"/>
  <c r="G53" i="1"/>
  <c r="G51" i="1"/>
  <c r="G46" i="1"/>
  <c r="G41" i="1"/>
  <c r="G36" i="1"/>
  <c r="G31" i="1"/>
  <c r="G30" i="1"/>
  <c r="G29" i="1"/>
  <c r="G28" i="1"/>
  <c r="G27" i="1"/>
  <c r="G22" i="1"/>
  <c r="G13" i="1"/>
  <c r="H30" i="1"/>
  <c r="F79" i="1"/>
  <c r="E79" i="1"/>
  <c r="D79" i="1"/>
  <c r="C79" i="1"/>
  <c r="H78" i="1"/>
  <c r="G79" i="1" l="1"/>
  <c r="G218" i="2"/>
  <c r="H218" i="2"/>
  <c r="G33" i="2"/>
  <c r="H33" i="2"/>
  <c r="G8" i="2"/>
  <c r="H8" i="2"/>
  <c r="H79" i="1"/>
  <c r="F14" i="1"/>
  <c r="E14" i="1"/>
  <c r="E9" i="1" s="1"/>
  <c r="D14" i="1"/>
  <c r="D9" i="1" s="1"/>
  <c r="C14" i="1"/>
  <c r="C9" i="1" s="1"/>
  <c r="H13" i="1"/>
  <c r="G14" i="1" l="1"/>
  <c r="F9" i="1"/>
  <c r="G9" i="1" s="1"/>
  <c r="H14" i="1"/>
  <c r="F204" i="2"/>
  <c r="E204" i="2"/>
  <c r="D204" i="2"/>
  <c r="C204" i="2"/>
  <c r="F193" i="2"/>
  <c r="E193" i="2"/>
  <c r="D193" i="2"/>
  <c r="C193" i="2"/>
  <c r="F179" i="2"/>
  <c r="E179" i="2"/>
  <c r="D179" i="2"/>
  <c r="C179" i="2"/>
  <c r="F145" i="2"/>
  <c r="E145" i="2"/>
  <c r="D145" i="2"/>
  <c r="C145" i="2"/>
  <c r="F134" i="2"/>
  <c r="E134" i="2"/>
  <c r="D134" i="2"/>
  <c r="C134" i="2"/>
  <c r="F106" i="2"/>
  <c r="E106" i="2"/>
  <c r="D106" i="2"/>
  <c r="C106" i="2"/>
  <c r="F98" i="2"/>
  <c r="E98" i="2"/>
  <c r="D98" i="2"/>
  <c r="C98" i="2"/>
  <c r="F81" i="2"/>
  <c r="E81" i="2"/>
  <c r="D81" i="2"/>
  <c r="C81" i="2"/>
  <c r="H9" i="1" l="1"/>
  <c r="G81" i="2"/>
  <c r="G98" i="2"/>
  <c r="G106" i="2"/>
  <c r="G134" i="2"/>
  <c r="G145" i="2"/>
  <c r="G179" i="2"/>
  <c r="G204" i="2"/>
  <c r="H193" i="2"/>
  <c r="G193" i="2"/>
  <c r="H204" i="2"/>
  <c r="H179" i="2"/>
  <c r="H145" i="2"/>
  <c r="H134" i="2"/>
  <c r="H106" i="2"/>
  <c r="H98" i="2"/>
  <c r="H81" i="2"/>
  <c r="F74" i="2"/>
  <c r="D74" i="2"/>
  <c r="C74" i="2"/>
  <c r="F56" i="2"/>
  <c r="E56" i="2"/>
  <c r="E37" i="2" s="1"/>
  <c r="D56" i="2"/>
  <c r="C56" i="2"/>
  <c r="E6" i="2" l="1"/>
  <c r="C37" i="2"/>
  <c r="C6" i="2" s="1"/>
  <c r="D37" i="2"/>
  <c r="D6" i="2" s="1"/>
  <c r="G74" i="2"/>
  <c r="G56" i="2"/>
  <c r="F37" i="2"/>
  <c r="F6" i="2" s="1"/>
  <c r="H74" i="2"/>
  <c r="H56" i="2"/>
  <c r="H89" i="1"/>
  <c r="H52" i="1"/>
  <c r="H53" i="1"/>
  <c r="H41" i="1"/>
  <c r="H88" i="1"/>
  <c r="H83" i="1"/>
  <c r="H68" i="1"/>
  <c r="H58" i="1"/>
  <c r="H51" i="1"/>
  <c r="H46" i="1"/>
  <c r="F90" i="1"/>
  <c r="E90" i="1"/>
  <c r="D90" i="1"/>
  <c r="C90" i="1"/>
  <c r="F84" i="1"/>
  <c r="E84" i="1"/>
  <c r="D84" i="1"/>
  <c r="C84" i="1"/>
  <c r="F69" i="1"/>
  <c r="E69" i="1"/>
  <c r="D69" i="1"/>
  <c r="C69" i="1"/>
  <c r="F59" i="1"/>
  <c r="E59" i="1"/>
  <c r="D59" i="1"/>
  <c r="C59" i="1"/>
  <c r="F54" i="1"/>
  <c r="E54" i="1"/>
  <c r="D54" i="1"/>
  <c r="C54" i="1"/>
  <c r="D47" i="1"/>
  <c r="E47" i="1"/>
  <c r="F47" i="1"/>
  <c r="C47" i="1"/>
  <c r="H36" i="1"/>
  <c r="H197" i="2"/>
  <c r="H192" i="2"/>
  <c r="H187" i="2"/>
  <c r="H186" i="2"/>
  <c r="H183" i="2"/>
  <c r="H178" i="2"/>
  <c r="H177" i="2"/>
  <c r="H176" i="2"/>
  <c r="H175" i="2"/>
  <c r="H168" i="2"/>
  <c r="H167" i="2"/>
  <c r="H166" i="2"/>
  <c r="H163" i="2"/>
  <c r="H161" i="2"/>
  <c r="H158" i="2"/>
  <c r="H157" i="2"/>
  <c r="H156" i="2"/>
  <c r="H155" i="2"/>
  <c r="H154" i="2"/>
  <c r="H144" i="2"/>
  <c r="H142" i="2"/>
  <c r="H140" i="2"/>
  <c r="H123" i="2"/>
  <c r="H122" i="2"/>
  <c r="H120" i="2"/>
  <c r="H119" i="2"/>
  <c r="H118" i="2"/>
  <c r="H117" i="2"/>
  <c r="H116" i="2"/>
  <c r="H115" i="2"/>
  <c r="H114" i="2"/>
  <c r="H113" i="2"/>
  <c r="H112" i="2"/>
  <c r="H110" i="2"/>
  <c r="H105" i="2"/>
  <c r="H102" i="2"/>
  <c r="H92" i="2"/>
  <c r="H90" i="2"/>
  <c r="H89" i="2"/>
  <c r="H88" i="2"/>
  <c r="H87" i="2"/>
  <c r="H86" i="2"/>
  <c r="H85" i="2"/>
  <c r="G90" i="1" l="1"/>
  <c r="G47" i="1"/>
  <c r="G54" i="1"/>
  <c r="G59" i="1"/>
  <c r="G69" i="1"/>
  <c r="G84" i="1"/>
  <c r="H59" i="1"/>
  <c r="H69" i="1"/>
  <c r="H84" i="1"/>
  <c r="H47" i="1"/>
  <c r="H54" i="1"/>
  <c r="H90" i="1"/>
  <c r="H78" i="2"/>
  <c r="H71" i="2"/>
  <c r="H66" i="2"/>
  <c r="H65" i="2"/>
  <c r="H62" i="2"/>
  <c r="H61" i="2"/>
  <c r="H60" i="2"/>
  <c r="F42" i="1"/>
  <c r="E42" i="1"/>
  <c r="D42" i="1"/>
  <c r="C42" i="1"/>
  <c r="G42" i="1" l="1"/>
  <c r="H42" i="1"/>
  <c r="H41" i="2"/>
  <c r="H42" i="2"/>
  <c r="H43" i="2"/>
  <c r="H44" i="2"/>
  <c r="H45" i="2"/>
  <c r="H46" i="2"/>
  <c r="H47" i="2"/>
  <c r="H49" i="2"/>
  <c r="H55" i="2"/>
  <c r="F37" i="1"/>
  <c r="E37" i="1"/>
  <c r="D37" i="1"/>
  <c r="C37" i="1"/>
  <c r="H28" i="1"/>
  <c r="H29" i="1"/>
  <c r="H31" i="1"/>
  <c r="H27" i="1"/>
  <c r="F32" i="1"/>
  <c r="E32" i="1"/>
  <c r="D32" i="1"/>
  <c r="C32" i="1"/>
  <c r="G32" i="1" l="1"/>
  <c r="G37" i="1"/>
  <c r="H32" i="1"/>
  <c r="H37" i="1"/>
  <c r="H22" i="1"/>
  <c r="F23" i="1"/>
  <c r="F18" i="1" s="1"/>
  <c r="E23" i="1"/>
  <c r="E6" i="1" s="1"/>
  <c r="D23" i="1"/>
  <c r="C23" i="1"/>
  <c r="C18" i="1" s="1"/>
  <c r="C6" i="1" s="1"/>
  <c r="D18" i="1" l="1"/>
  <c r="D6" i="1" s="1"/>
  <c r="G6" i="2"/>
  <c r="G37" i="2"/>
  <c r="H18" i="1"/>
  <c r="G23" i="1"/>
  <c r="H37" i="2"/>
  <c r="H6" i="2"/>
  <c r="H23" i="1"/>
  <c r="F6" i="1" l="1"/>
  <c r="G18" i="1"/>
  <c r="G6" i="1" l="1"/>
  <c r="H6" i="1"/>
</calcChain>
</file>

<file path=xl/sharedStrings.xml><?xml version="1.0" encoding="utf-8"?>
<sst xmlns="http://schemas.openxmlformats.org/spreadsheetml/2006/main" count="600" uniqueCount="138">
  <si>
    <t>PRIHODI</t>
  </si>
  <si>
    <t>Račun</t>
  </si>
  <si>
    <t>Naziv računa</t>
  </si>
  <si>
    <t>Ukupno:</t>
  </si>
  <si>
    <t>Izvor financiranja: Vlastiti prihodi</t>
  </si>
  <si>
    <t>Izvor financiranja: Prihodi za posebne namjene</t>
  </si>
  <si>
    <t>Izvor financiranja: Vlastiti prihodi – preneseni višak</t>
  </si>
  <si>
    <t>Izvor financiranja: Pomoći proračunskim korisnicima iz Državnog proračuna</t>
  </si>
  <si>
    <t>RASHODI</t>
  </si>
  <si>
    <t>Indeks 5/4</t>
  </si>
  <si>
    <t>Ukupno</t>
  </si>
  <si>
    <t>Izvor financiranja: Prihodi za posebne namjene - preneseni višak</t>
  </si>
  <si>
    <t>Izvor financiranja: Pomoći proračunskim korisnicima iz Državnog proračuna - preneseni višak</t>
  </si>
  <si>
    <t>Izvor financiranja: Vlastiti prihodi - preneseni višak</t>
  </si>
  <si>
    <t xml:space="preserve">Izvor financiranja: Donacije </t>
  </si>
  <si>
    <t>NAZIV ŠKOLE: OSNOVNA ŠKOLA MATIJE GUPCA GORNJA STUBICA</t>
  </si>
  <si>
    <t>OIB:93929174665</t>
  </si>
  <si>
    <t>PROGRAM: OSNOVNO OBRAZOVANJE/dopunski nastavni i izvannastavni program škola</t>
  </si>
  <si>
    <t>PROGRAM: OSNOVNO OBRAZOVANJE/zakonski standard</t>
  </si>
  <si>
    <t>PRIHODI ZA FINANCIRANJE RASHODA POSLOVANJA</t>
  </si>
  <si>
    <t>Izvor financiranja: DECENTRALIZACIJA -KZŽ</t>
  </si>
  <si>
    <t>Izvor financiranja: Opći prihodi i primici -KZŽ</t>
  </si>
  <si>
    <t>KAMATE NA OROČENA SREDSTVA I DEPOZITE PO VIĐENJU</t>
  </si>
  <si>
    <t>PRIHODI OD ZAKUPA I IZNAJMLJIVANJA IMOVINE</t>
  </si>
  <si>
    <t>PRIHODI OD PRUŽENIH USLUGA</t>
  </si>
  <si>
    <t>PRIHODI OD PRODAJE PROIZVODA I ROBE</t>
  </si>
  <si>
    <t>VIŠAK PRIHODA POSLOVANJA</t>
  </si>
  <si>
    <t>OSTALI NESPOMENUTI PRIHODI</t>
  </si>
  <si>
    <t>TEKUĆE POMOĆI PK IZ PRORAČUNA KOJI IM NIJE NADLEŽAN</t>
  </si>
  <si>
    <t>KAPITALNE POMOĆI PK IZPRORAČUNA KOJI IM NIJE NADLEŽAN</t>
  </si>
  <si>
    <t>TEKUĆE POMOĆI TEMELJEM PRIJENOSA EU SREDSTAVA</t>
  </si>
  <si>
    <t>TEKUĆE DONACIJE</t>
  </si>
  <si>
    <t>KAPITALNE DONACIJE</t>
  </si>
  <si>
    <t>Izvor financiranja: Pomoći proračunskim korisnicima JLS</t>
  </si>
  <si>
    <t>STAMBENI OBJEKTI</t>
  </si>
  <si>
    <t>Izvor financiranja: Pomoći Projekt EU</t>
  </si>
  <si>
    <t>TEKUĆE POMOĆI OD INSTITUCIJA I TIJELA EU</t>
  </si>
  <si>
    <t>Izvor financiranja: Pomoći Projekt EU -preneseni višak</t>
  </si>
  <si>
    <t>Indeks 5/2</t>
  </si>
  <si>
    <t>OIB: 93929174665</t>
  </si>
  <si>
    <t>PROGRAM: OSNOVNO OBRAZOVANJE/dopunski nastavni i izvannastavni program škole</t>
  </si>
  <si>
    <t>3111</t>
  </si>
  <si>
    <t>3121</t>
  </si>
  <si>
    <t>3132</t>
  </si>
  <si>
    <t>3133</t>
  </si>
  <si>
    <t>3211</t>
  </si>
  <si>
    <t>3212</t>
  </si>
  <si>
    <t>3221</t>
  </si>
  <si>
    <t>3222</t>
  </si>
  <si>
    <t>3225</t>
  </si>
  <si>
    <t>3231</t>
  </si>
  <si>
    <t>3236</t>
  </si>
  <si>
    <t>3237</t>
  </si>
  <si>
    <t>3295</t>
  </si>
  <si>
    <t>3296</t>
  </si>
  <si>
    <t>3299</t>
  </si>
  <si>
    <t>3433</t>
  </si>
  <si>
    <t>3722</t>
  </si>
  <si>
    <t>4221</t>
  </si>
  <si>
    <t>4241</t>
  </si>
  <si>
    <t>PLAĆE ZA REDOVAN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</si>
  <si>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</si>
  <si>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</si>
  <si>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</si>
  <si>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</si>
  <si>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</si>
  <si>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UREDSKI MATERIJAL I OSTALI MATERIJALNI RASHODI</t>
  </si>
  <si>
    <t>MATERIJAL I SIROVINE</t>
  </si>
  <si>
    <t>SITNI INVENTAR I AUTO GUME</t>
  </si>
  <si>
    <t>USLUGE TELEFONA, POŠTE I PRIJEVOZA</t>
  </si>
  <si>
    <t>ZDRAVSTVENE I VETERINARSKE USLUGE</t>
  </si>
  <si>
    <t>INTELEKTUALNE I OSOBNE USLUGE</t>
  </si>
  <si>
    <t>PRISTOJBE I NAKNADE</t>
  </si>
  <si>
    <t>TROŠKOVI SUDSKIH POSTUPAKA</t>
  </si>
  <si>
    <t>OSTALI NESPOMENUTI RASHODI POSLOVANJA</t>
  </si>
  <si>
    <t>ZATEZNE KAMATE</t>
  </si>
  <si>
    <t>NAKNADE GRAĐANIMA I KUĆANSTVIMA U NARAVI</t>
  </si>
  <si>
    <t>UREDSKA OPREMA I NAMJEŠTAJ</t>
  </si>
  <si>
    <t>KNJIGE</t>
  </si>
  <si>
    <t>Izvor financiranja: Pomoći proračunskim korisnicima  JLS</t>
  </si>
  <si>
    <t>Izvor financiranja: Donacije</t>
  </si>
  <si>
    <t>STRUČNO USAVRŠAVANJE ZAPOSLENIKA</t>
  </si>
  <si>
    <t>OSTALE NAKNADE TROŠKOVA ZAPOSLENIMA</t>
  </si>
  <si>
    <t>ENERGIJA</t>
  </si>
  <si>
    <t>MATERIJAL I DIJELOVI ZA TEKUĆE I INVESTICIJSKO ODRŽAVANJE</t>
  </si>
  <si>
    <t>USLUGE TEKUĆEG I INVESTICIJSKOG ODRŽAVANJA</t>
  </si>
  <si>
    <t>KOMUNALNE USLUGE</t>
  </si>
  <si>
    <t>RAČUNALNE USLUGE</t>
  </si>
  <si>
    <t>OSTALE USLUGE</t>
  </si>
  <si>
    <t>PREMIJE OSIGURANJA</t>
  </si>
  <si>
    <t>ČLANARINE</t>
  </si>
  <si>
    <t>BANKARSKE USLUGE I USLUGE PLATNOG PROMETA</t>
  </si>
  <si>
    <t>SLUŽBENA, RADNA I ZAŠTITNA ODJEĆA I OBUĆA</t>
  </si>
  <si>
    <t>UREĐAJI, OPREMA I STROJEVI ZA OSTALE NAMJENE</t>
  </si>
  <si>
    <t>NAKNADE TROŠKOVA OSOBAMA IZVAN RADNOG ODNOSA</t>
  </si>
  <si>
    <t>MATERIJAL I DIJELOVI ZA TEKUĆE I INVESTICIJSKO ODRŽABVANJE</t>
  </si>
  <si>
    <t>SPORTSKA I GLAZBENA OPREMA</t>
  </si>
  <si>
    <t>PLAĆE PO SUDSKOJ PRESUDI</t>
  </si>
  <si>
    <t>LICENCE</t>
  </si>
  <si>
    <t>NEGATIVNE TEČAJNE RAZLIKE</t>
  </si>
  <si>
    <t>NAKNADA TR.OSOBA IZVAN RADNOG ODNOSA</t>
  </si>
  <si>
    <t xml:space="preserve">SITNI INVENTAR </t>
  </si>
  <si>
    <t>SITNI INVENTAR</t>
  </si>
  <si>
    <t>Izvor financiranja: Pomoći proračunskim korisnicima JLS -preneseni manjak</t>
  </si>
  <si>
    <t>MANJAK PRIHODA POSLOVANJA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</si>
  <si>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</si>
  <si>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</si>
  <si>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</si>
  <si>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</si>
  <si>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</si>
  <si>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</si>
  <si>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</si>
  <si>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</si>
  <si>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</si>
  <si>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</si>
  <si>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IZ PRETHODNE(IH) GODINE KOJI ĆE SE RASPOREDITI / POKRITI</t>
  </si>
  <si>
    <t>VIŠAK / MANJAK + NETO FINANCIRANJE</t>
  </si>
  <si>
    <t>PRIHODI/RASHODI</t>
  </si>
  <si>
    <t>UKUPAN DONOS VIŠKA / MANJKA IZ PRETHODNE(IH) GODINA***</t>
  </si>
  <si>
    <t>Indeks 4/3</t>
  </si>
  <si>
    <t>Indeks 4/2</t>
  </si>
  <si>
    <t xml:space="preserve">   POLUGODIŠNJI IZVJEŠTAJ O IZVRŠENJU FINANCIJSKOG PLANA od 01.01. do 30.06.2023.   - OPĆI DIO                                                                                             </t>
  </si>
  <si>
    <t>Izvršenje plana prethodne godine do 30.06.2022.g.</t>
  </si>
  <si>
    <t>Izvorni plan tekuće godine 2023.</t>
  </si>
  <si>
    <t>Izvršenje plana tekuće godine do 30.06.2023.g.</t>
  </si>
  <si>
    <t xml:space="preserve">   POLUGODIŠNJI IZVJEŠTAJ O IZVRŠENJU FINANCIJSKOG PLANA od 01.01. do 30.06.2023.                                                                                              </t>
  </si>
  <si>
    <t>Ostvareno /izvršeno 30.06.2022.</t>
  </si>
  <si>
    <t>Izvorni plan 2023.</t>
  </si>
  <si>
    <t>Tekući plan 2023.</t>
  </si>
  <si>
    <t>Ostvareno /izvršeno 30.06.2023.</t>
  </si>
  <si>
    <t>KAPITALNE POMOĆI IZ DRŽ.PROR. TEMELJEM PRIJENOSA EU SREDSTAVA</t>
  </si>
  <si>
    <t>Izvor financiranja: Pomoći proračunskim korisnicima iz Državnog proračuna -prijenos EU</t>
  </si>
  <si>
    <t>OSTALE NAKNADE TROŠKOVAZAPOSLENIMA</t>
  </si>
  <si>
    <t>DODATNA ULAGANJA NA GRAĐEVINSKIM OBJEKTIMA</t>
  </si>
  <si>
    <t>TEKUĆI PRIJENOSI IZMEĐU PRORAČUNSKIH KORISNIKA ISTOG PRORAČUNA</t>
  </si>
  <si>
    <t>OSTALE TEKUĆE DONACIJE U NARAVI</t>
  </si>
  <si>
    <t>DODATNA ULAGANJA NA POSTROJENJIMA I OPREMI</t>
  </si>
  <si>
    <t>Tekući plan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</si>
</sst>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2" borderId="7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2" borderId="7" xfId="0" applyNumberFormat="1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2" fontId="2" fillId="5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2" fillId="6" borderId="1" xfId="0" applyFont="1" applyFill="1" applyBorder="1" applyAlignment="1">
      <alignment vertical="center" wrapText="1"/>
    </xf>
    <xf numFmtId="2" fontId="2" fillId="6" borderId="9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2" fontId="2" fillId="6" borderId="8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2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2" fontId="2" fillId="4" borderId="7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3" fontId="12" fillId="8" borderId="13" xfId="0" applyNumberFormat="1" applyFont="1" applyFill="1" applyBorder="1" applyAlignment="1">
      <alignment horizontal="right"/>
    </xf>
    <xf numFmtId="0" fontId="10" fillId="8" borderId="11" xfId="0" applyFont="1" applyFill="1" applyBorder="1" applyAlignment="1">
      <alignment horizontal="left" vertical="center"/>
    </xf>
    <xf numFmtId="0" fontId="11" fillId="8" borderId="21" xfId="0" applyNumberFormat="1" applyFont="1" applyFill="1" applyBorder="1" applyAlignment="1" applyProtection="1">
      <alignment vertical="center"/>
    </xf>
    <xf numFmtId="3" fontId="12" fillId="0" borderId="13" xfId="0" applyNumberFormat="1" applyFont="1" applyBorder="1" applyAlignment="1">
      <alignment horizontal="right"/>
    </xf>
    <xf numFmtId="3" fontId="12" fillId="8" borderId="13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2" fillId="0" borderId="11" xfId="0" quotePrefix="1" applyFont="1" applyBorder="1" applyAlignment="1">
      <alignment horizontal="left" wrapText="1"/>
    </xf>
    <xf numFmtId="0" fontId="12" fillId="0" borderId="21" xfId="0" quotePrefix="1" applyFont="1" applyBorder="1" applyAlignment="1">
      <alignment horizontal="left" wrapText="1"/>
    </xf>
    <xf numFmtId="0" fontId="12" fillId="0" borderId="21" xfId="0" quotePrefix="1" applyFont="1" applyBorder="1" applyAlignment="1">
      <alignment horizontal="center" wrapText="1"/>
    </xf>
    <xf numFmtId="0" fontId="12" fillId="0" borderId="21" xfId="0" quotePrefix="1" applyNumberFormat="1" applyFont="1" applyFill="1" applyBorder="1" applyAlignment="1" applyProtection="1">
      <alignment horizontal="left"/>
    </xf>
    <xf numFmtId="0" fontId="13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4" fontId="12" fillId="0" borderId="13" xfId="0" applyNumberFormat="1" applyFont="1" applyFill="1" applyBorder="1" applyAlignment="1">
      <alignment horizontal="right"/>
    </xf>
    <xf numFmtId="4" fontId="12" fillId="8" borderId="13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8" borderId="13" xfId="0" quotePrefix="1" applyNumberFormat="1" applyFont="1" applyFill="1" applyBorder="1" applyAlignment="1" applyProtection="1">
      <alignment horizontal="right" wrapText="1"/>
    </xf>
    <xf numFmtId="4" fontId="12" fillId="9" borderId="11" xfId="0" applyNumberFormat="1" applyFont="1" applyFill="1" applyBorder="1" applyAlignment="1">
      <alignment horizontal="right"/>
    </xf>
    <xf numFmtId="4" fontId="12" fillId="8" borderId="13" xfId="0" applyNumberFormat="1" applyFont="1" applyFill="1" applyBorder="1" applyAlignment="1" applyProtection="1">
      <alignment horizontal="right" wrapText="1"/>
    </xf>
    <xf numFmtId="4" fontId="12" fillId="8" borderId="11" xfId="0" applyNumberFormat="1" applyFont="1" applyFill="1" applyBorder="1" applyAlignment="1">
      <alignment horizontal="right"/>
    </xf>
    <xf numFmtId="0" fontId="0" fillId="0" borderId="13" xfId="0" applyBorder="1"/>
    <xf numFmtId="3" fontId="12" fillId="0" borderId="11" xfId="0" applyNumberFormat="1" applyFont="1" applyBorder="1" applyAlignment="1">
      <alignment horizontal="right"/>
    </xf>
    <xf numFmtId="3" fontId="12" fillId="8" borderId="11" xfId="0" applyNumberFormat="1" applyFont="1" applyFill="1" applyBorder="1" applyAlignment="1">
      <alignment horizontal="right"/>
    </xf>
    <xf numFmtId="0" fontId="0" fillId="0" borderId="13" xfId="0" applyFill="1" applyBorder="1" applyAlignment="1">
      <alignment wrapText="1"/>
    </xf>
    <xf numFmtId="4" fontId="12" fillId="9" borderId="11" xfId="0" applyNumberFormat="1" applyFont="1" applyFill="1" applyBorder="1" applyAlignment="1" applyProtection="1">
      <alignment horizontal="right" wrapText="1"/>
    </xf>
    <xf numFmtId="4" fontId="12" fillId="8" borderId="11" xfId="0" applyNumberFormat="1" applyFont="1" applyFill="1" applyBorder="1" applyAlignment="1" applyProtection="1">
      <alignment horizontal="right" wrapText="1"/>
    </xf>
    <xf numFmtId="0" fontId="0" fillId="0" borderId="10" xfId="0" applyBorder="1"/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4" fontId="12" fillId="8" borderId="11" xfId="0" quotePrefix="1" applyNumberFormat="1" applyFont="1" applyFill="1" applyBorder="1" applyAlignment="1">
      <alignment horizontal="right"/>
    </xf>
    <xf numFmtId="4" fontId="12" fillId="9" borderId="11" xfId="0" quotePrefix="1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top" wrapText="1"/>
    </xf>
    <xf numFmtId="4" fontId="15" fillId="4" borderId="13" xfId="0" applyNumberFormat="1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0" fillId="8" borderId="11" xfId="0" quotePrefix="1" applyNumberFormat="1" applyFont="1" applyFill="1" applyBorder="1" applyAlignment="1" applyProtection="1">
      <alignment horizontal="left" vertical="center" wrapText="1"/>
    </xf>
    <xf numFmtId="0" fontId="11" fillId="8" borderId="21" xfId="0" applyNumberFormat="1" applyFont="1" applyFill="1" applyBorder="1" applyAlignment="1" applyProtection="1">
      <alignment vertical="center" wrapText="1"/>
    </xf>
    <xf numFmtId="0" fontId="10" fillId="0" borderId="11" xfId="0" quotePrefix="1" applyNumberFormat="1" applyFont="1" applyFill="1" applyBorder="1" applyAlignment="1" applyProtection="1">
      <alignment horizontal="left" vertical="center" wrapText="1"/>
    </xf>
    <xf numFmtId="0" fontId="11" fillId="0" borderId="21" xfId="0" applyNumberFormat="1" applyFont="1" applyFill="1" applyBorder="1" applyAlignment="1" applyProtection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0" fontId="10" fillId="8" borderId="11" xfId="0" applyNumberFormat="1" applyFont="1" applyFill="1" applyBorder="1" applyAlignment="1" applyProtection="1">
      <alignment horizontal="left" vertical="center" wrapText="1"/>
    </xf>
    <xf numFmtId="0" fontId="11" fillId="8" borderId="21" xfId="0" applyNumberFormat="1" applyFont="1" applyFill="1" applyBorder="1" applyAlignment="1" applyProtection="1">
      <alignment vertical="center"/>
    </xf>
    <xf numFmtId="0" fontId="11" fillId="0" borderId="21" xfId="0" applyNumberFormat="1" applyFont="1" applyFill="1" applyBorder="1" applyAlignment="1" applyProtection="1">
      <alignment vertical="center"/>
    </xf>
    <xf numFmtId="0" fontId="10" fillId="0" borderId="11" xfId="0" quotePrefix="1" applyFont="1" applyFill="1" applyBorder="1" applyAlignment="1">
      <alignment horizontal="left" vertical="center"/>
    </xf>
    <xf numFmtId="0" fontId="10" fillId="0" borderId="11" xfId="0" quotePrefix="1" applyFont="1" applyBorder="1" applyAlignment="1">
      <alignment horizontal="left" vertical="center"/>
    </xf>
    <xf numFmtId="0" fontId="12" fillId="8" borderId="11" xfId="0" applyNumberFormat="1" applyFont="1" applyFill="1" applyBorder="1" applyAlignment="1" applyProtection="1">
      <alignment horizontal="left" vertical="center" wrapText="1"/>
    </xf>
    <xf numFmtId="0" fontId="12" fillId="8" borderId="21" xfId="0" applyNumberFormat="1" applyFont="1" applyFill="1" applyBorder="1" applyAlignment="1" applyProtection="1">
      <alignment horizontal="left" vertical="center" wrapText="1"/>
    </xf>
    <xf numFmtId="0" fontId="12" fillId="8" borderId="20" xfId="0" applyNumberFormat="1" applyFont="1" applyFill="1" applyBorder="1" applyAlignment="1" applyProtection="1">
      <alignment horizontal="left" vertical="center" wrapText="1"/>
    </xf>
    <xf numFmtId="0" fontId="12" fillId="9" borderId="11" xfId="0" applyNumberFormat="1" applyFont="1" applyFill="1" applyBorder="1" applyAlignment="1" applyProtection="1">
      <alignment horizontal="left" vertical="center" wrapText="1"/>
    </xf>
    <xf numFmtId="0" fontId="12" fillId="9" borderId="21" xfId="0" applyNumberFormat="1" applyFont="1" applyFill="1" applyBorder="1" applyAlignment="1" applyProtection="1">
      <alignment horizontal="left" vertical="center" wrapText="1"/>
    </xf>
    <xf numFmtId="0" fontId="12" fillId="9" borderId="20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3" workbookViewId="0">
      <selection activeCell="A60" sqref="A60:H64"/>
    </sheetView>
  </sheetViews>
  <sheetFormatPr defaultRowHeight="15" x14ac:dyDescent="0.25"/>
  <cols>
    <col min="2" max="2" width="46.140625" customWidth="1"/>
    <col min="3" max="3" width="15.5703125" customWidth="1"/>
    <col min="4" max="4" width="15.28515625" customWidth="1"/>
    <col min="5" max="5" width="18.42578125" customWidth="1"/>
    <col min="6" max="6" width="14.7109375" customWidth="1"/>
    <col min="7" max="7" width="13.140625" bestFit="1" customWidth="1"/>
  </cols>
  <sheetData>
    <row r="1" spans="1:8" ht="18.75" x14ac:dyDescent="0.3">
      <c r="A1" s="37" t="s">
        <v>15</v>
      </c>
      <c r="B1" s="38"/>
      <c r="C1" s="39"/>
      <c r="D1" s="39"/>
      <c r="E1" s="39"/>
      <c r="F1" s="39"/>
      <c r="G1" s="39"/>
      <c r="H1" s="39"/>
    </row>
    <row r="2" spans="1:8" ht="15.75" x14ac:dyDescent="0.25">
      <c r="A2" s="28" t="s">
        <v>16</v>
      </c>
      <c r="C2" s="27"/>
      <c r="D2" s="27"/>
      <c r="E2" s="27"/>
    </row>
    <row r="3" spans="1:8" ht="19.5" customHeight="1" thickBot="1" x14ac:dyDescent="0.3">
      <c r="A3" s="102" t="s">
        <v>125</v>
      </c>
      <c r="B3" s="102"/>
      <c r="C3" s="102"/>
      <c r="D3" s="102"/>
      <c r="E3" s="102"/>
      <c r="F3" s="102"/>
      <c r="G3" s="102"/>
      <c r="H3" s="102"/>
    </row>
    <row r="4" spans="1:8" ht="48.75" customHeight="1" thickBot="1" x14ac:dyDescent="0.3">
      <c r="A4" s="103" t="s">
        <v>0</v>
      </c>
      <c r="B4" s="104"/>
      <c r="C4" s="18" t="s">
        <v>126</v>
      </c>
      <c r="D4" s="18" t="s">
        <v>127</v>
      </c>
      <c r="E4" s="18" t="s">
        <v>128</v>
      </c>
      <c r="F4" s="18" t="s">
        <v>129</v>
      </c>
      <c r="G4" s="18" t="s">
        <v>38</v>
      </c>
      <c r="H4" s="18" t="s">
        <v>9</v>
      </c>
    </row>
    <row r="5" spans="1:8" ht="16.5" thickBot="1" x14ac:dyDescent="0.3">
      <c r="A5" s="4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thickBot="1" x14ac:dyDescent="0.3">
      <c r="A6" s="8"/>
      <c r="B6" s="10" t="s">
        <v>3</v>
      </c>
      <c r="C6" s="55">
        <f>C9+C18</f>
        <v>761023.71999999974</v>
      </c>
      <c r="D6" s="55">
        <f>D9+D18</f>
        <v>1599674.22</v>
      </c>
      <c r="E6" s="55">
        <f t="shared" ref="E6:F6" si="0">E9+E18</f>
        <v>1691593.22</v>
      </c>
      <c r="F6" s="55">
        <f t="shared" si="0"/>
        <v>902006.57000000007</v>
      </c>
      <c r="G6" s="56">
        <f>F6/C6*100</f>
        <v>118.52542125756611</v>
      </c>
      <c r="H6" s="56">
        <f t="shared" ref="H6" si="1">F6/E6*100</f>
        <v>53.322900525694948</v>
      </c>
    </row>
    <row r="7" spans="1:8" ht="48" thickBot="1" x14ac:dyDescent="0.3">
      <c r="A7" s="105" t="s">
        <v>18</v>
      </c>
      <c r="B7" s="106"/>
      <c r="C7" s="62" t="s">
        <v>126</v>
      </c>
      <c r="D7" s="62" t="s">
        <v>127</v>
      </c>
      <c r="E7" s="62" t="s">
        <v>128</v>
      </c>
      <c r="F7" s="62" t="s">
        <v>129</v>
      </c>
      <c r="G7" s="62" t="s">
        <v>38</v>
      </c>
      <c r="H7" s="62" t="s">
        <v>9</v>
      </c>
    </row>
    <row r="8" spans="1:8" ht="16.5" thickBot="1" x14ac:dyDescent="0.3">
      <c r="A8" s="4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8" ht="16.5" thickBot="1" x14ac:dyDescent="0.3">
      <c r="A9" s="11"/>
      <c r="B9" s="29" t="s">
        <v>3</v>
      </c>
      <c r="C9" s="30">
        <f>C14</f>
        <v>26610.33</v>
      </c>
      <c r="D9" s="30">
        <f t="shared" ref="D9:F9" si="2">D14</f>
        <v>48444.22</v>
      </c>
      <c r="E9" s="30">
        <f t="shared" si="2"/>
        <v>48444.22</v>
      </c>
      <c r="F9" s="30">
        <f t="shared" si="2"/>
        <v>43502.03</v>
      </c>
      <c r="G9" s="31">
        <f>F9/C9*100</f>
        <v>163.47798016785208</v>
      </c>
      <c r="H9" s="31">
        <f t="shared" ref="H9" si="3">F9/E9*100</f>
        <v>89.798184386083619</v>
      </c>
    </row>
    <row r="10" spans="1:8" ht="16.5" thickBot="1" x14ac:dyDescent="0.3">
      <c r="A10" s="103" t="s">
        <v>20</v>
      </c>
      <c r="B10" s="107"/>
      <c r="C10" s="107"/>
      <c r="D10" s="107"/>
      <c r="E10" s="107"/>
      <c r="F10" s="107"/>
      <c r="G10" s="107"/>
      <c r="H10" s="104"/>
    </row>
    <row r="11" spans="1:8" ht="48" thickBot="1" x14ac:dyDescent="0.3">
      <c r="A11" s="2" t="s">
        <v>1</v>
      </c>
      <c r="B11" s="3" t="s">
        <v>2</v>
      </c>
      <c r="C11" s="62" t="s">
        <v>126</v>
      </c>
      <c r="D11" s="62" t="s">
        <v>127</v>
      </c>
      <c r="E11" s="62" t="s">
        <v>128</v>
      </c>
      <c r="F11" s="62" t="s">
        <v>129</v>
      </c>
      <c r="G11" s="62" t="s">
        <v>38</v>
      </c>
      <c r="H11" s="62" t="s">
        <v>9</v>
      </c>
    </row>
    <row r="12" spans="1:8" ht="16.5" thickBot="1" x14ac:dyDescent="0.3">
      <c r="A12" s="4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1:8" ht="30" customHeight="1" thickBot="1" x14ac:dyDescent="0.3">
      <c r="A13" s="6">
        <v>6711</v>
      </c>
      <c r="B13" s="7" t="s">
        <v>19</v>
      </c>
      <c r="C13" s="15">
        <v>26610.33</v>
      </c>
      <c r="D13" s="15">
        <v>48444.22</v>
      </c>
      <c r="E13" s="15">
        <v>48444.22</v>
      </c>
      <c r="F13" s="15">
        <v>43502.03</v>
      </c>
      <c r="G13" s="34">
        <f>F13/C13*100</f>
        <v>163.47798016785208</v>
      </c>
      <c r="H13" s="34">
        <f t="shared" ref="H13:H14" si="4">F13/E13*100</f>
        <v>89.798184386083619</v>
      </c>
    </row>
    <row r="14" spans="1:8" ht="16.5" thickBot="1" x14ac:dyDescent="0.3">
      <c r="A14" s="6"/>
      <c r="B14" s="7" t="s">
        <v>3</v>
      </c>
      <c r="C14" s="21">
        <f>SUM(C13:C13)</f>
        <v>26610.33</v>
      </c>
      <c r="D14" s="21">
        <f>SUM(D13:D13)</f>
        <v>48444.22</v>
      </c>
      <c r="E14" s="21">
        <f>SUM(E13:E13)</f>
        <v>48444.22</v>
      </c>
      <c r="F14" s="21">
        <f>SUM(F13:F13)</f>
        <v>43502.03</v>
      </c>
      <c r="G14" s="14">
        <f>F14/C14*100</f>
        <v>163.47798016785208</v>
      </c>
      <c r="H14" s="14">
        <f t="shared" si="4"/>
        <v>89.798184386083619</v>
      </c>
    </row>
    <row r="15" spans="1:8" ht="11.25" customHeight="1" thickBot="1" x14ac:dyDescent="0.3">
      <c r="A15" s="8"/>
      <c r="B15" s="10"/>
      <c r="C15" s="35"/>
      <c r="D15" s="35"/>
      <c r="E15" s="35"/>
      <c r="F15" s="35"/>
      <c r="G15" s="34"/>
      <c r="H15" s="34"/>
    </row>
    <row r="16" spans="1:8" ht="48" thickBot="1" x14ac:dyDescent="0.3">
      <c r="A16" s="105" t="s">
        <v>17</v>
      </c>
      <c r="B16" s="106"/>
      <c r="C16" s="62" t="s">
        <v>126</v>
      </c>
      <c r="D16" s="62" t="s">
        <v>127</v>
      </c>
      <c r="E16" s="62" t="s">
        <v>128</v>
      </c>
      <c r="F16" s="62" t="s">
        <v>129</v>
      </c>
      <c r="G16" s="62" t="s">
        <v>38</v>
      </c>
      <c r="H16" s="62" t="s">
        <v>9</v>
      </c>
    </row>
    <row r="17" spans="1:8" ht="16.5" thickBot="1" x14ac:dyDescent="0.3">
      <c r="A17" s="4"/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</row>
    <row r="18" spans="1:8" ht="16.5" thickBot="1" x14ac:dyDescent="0.3">
      <c r="A18" s="8"/>
      <c r="B18" s="32" t="s">
        <v>3</v>
      </c>
      <c r="C18" s="33">
        <f>C23+C32+C37+C42+C47+C54+C59+C69+C79+C84+C90</f>
        <v>734413.38999999978</v>
      </c>
      <c r="D18" s="33">
        <f>D23+D32+D37+D42+D47+D54+D59+D69+D79+D84+D90+D74</f>
        <v>1551230</v>
      </c>
      <c r="E18" s="33">
        <f>E23+E32+E37+E42+E47+E54+E59+E64+E69+E79+E84+E90-E74</f>
        <v>1643149</v>
      </c>
      <c r="F18" s="33">
        <f>F23+F32+F37+F42+F47+F54+F59+F69+F79+F84+F90+F74</f>
        <v>858504.54</v>
      </c>
      <c r="G18" s="31">
        <f>F18/C18*100</f>
        <v>116.89663501369445</v>
      </c>
      <c r="H18" s="31">
        <f t="shared" ref="H18" si="5">F18/E18*100</f>
        <v>52.247516202121659</v>
      </c>
    </row>
    <row r="19" spans="1:8" ht="16.5" thickBot="1" x14ac:dyDescent="0.3">
      <c r="A19" s="103" t="s">
        <v>21</v>
      </c>
      <c r="B19" s="107"/>
      <c r="C19" s="107"/>
      <c r="D19" s="107"/>
      <c r="E19" s="107"/>
      <c r="F19" s="107"/>
      <c r="G19" s="107"/>
      <c r="H19" s="104"/>
    </row>
    <row r="20" spans="1:8" ht="48" thickBot="1" x14ac:dyDescent="0.3">
      <c r="A20" s="2" t="s">
        <v>1</v>
      </c>
      <c r="B20" s="3" t="s">
        <v>2</v>
      </c>
      <c r="C20" s="62" t="s">
        <v>126</v>
      </c>
      <c r="D20" s="62" t="s">
        <v>127</v>
      </c>
      <c r="E20" s="62" t="s">
        <v>128</v>
      </c>
      <c r="F20" s="62" t="s">
        <v>129</v>
      </c>
      <c r="G20" s="62" t="s">
        <v>38</v>
      </c>
      <c r="H20" s="62" t="s">
        <v>9</v>
      </c>
    </row>
    <row r="21" spans="1:8" ht="16.5" thickBot="1" x14ac:dyDescent="0.3">
      <c r="A21" s="4"/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</row>
    <row r="22" spans="1:8" ht="32.25" thickBot="1" x14ac:dyDescent="0.3">
      <c r="A22" s="6">
        <v>6711</v>
      </c>
      <c r="B22" s="7" t="s">
        <v>19</v>
      </c>
      <c r="C22" s="15">
        <v>29734.6</v>
      </c>
      <c r="D22" s="15">
        <v>60490</v>
      </c>
      <c r="E22" s="15">
        <v>60490</v>
      </c>
      <c r="F22" s="15">
        <v>102813.61</v>
      </c>
      <c r="G22" s="34">
        <f>F22/C22*100</f>
        <v>345.770953703766</v>
      </c>
      <c r="H22" s="34">
        <f t="shared" ref="H22:H23" si="6">F22/E22*100</f>
        <v>169.96794511489503</v>
      </c>
    </row>
    <row r="23" spans="1:8" ht="16.5" thickBot="1" x14ac:dyDescent="0.3">
      <c r="A23" s="6"/>
      <c r="B23" s="7" t="s">
        <v>3</v>
      </c>
      <c r="C23" s="16">
        <f>SUM(C22:C22)</f>
        <v>29734.6</v>
      </c>
      <c r="D23" s="16">
        <f>SUM(D22:D22)</f>
        <v>60490</v>
      </c>
      <c r="E23" s="16">
        <f>SUM(E22:E22)</f>
        <v>60490</v>
      </c>
      <c r="F23" s="16">
        <f>SUM(F22:F22)</f>
        <v>102813.61</v>
      </c>
      <c r="G23" s="14">
        <f>F23/C23*100</f>
        <v>345.770953703766</v>
      </c>
      <c r="H23" s="14">
        <f t="shared" si="6"/>
        <v>169.96794511489503</v>
      </c>
    </row>
    <row r="24" spans="1:8" ht="16.5" thickBot="1" x14ac:dyDescent="0.3">
      <c r="A24" s="103" t="s">
        <v>4</v>
      </c>
      <c r="B24" s="107"/>
      <c r="C24" s="107"/>
      <c r="D24" s="107"/>
      <c r="E24" s="107"/>
      <c r="F24" s="107"/>
      <c r="G24" s="107"/>
      <c r="H24" s="104"/>
    </row>
    <row r="25" spans="1:8" ht="48" thickBot="1" x14ac:dyDescent="0.3">
      <c r="A25" s="2" t="s">
        <v>1</v>
      </c>
      <c r="B25" s="3" t="s">
        <v>2</v>
      </c>
      <c r="C25" s="62" t="s">
        <v>126</v>
      </c>
      <c r="D25" s="62" t="s">
        <v>127</v>
      </c>
      <c r="E25" s="62" t="s">
        <v>128</v>
      </c>
      <c r="F25" s="62" t="s">
        <v>129</v>
      </c>
      <c r="G25" s="62" t="s">
        <v>38</v>
      </c>
      <c r="H25" s="62" t="s">
        <v>9</v>
      </c>
    </row>
    <row r="26" spans="1:8" ht="16.5" thickBot="1" x14ac:dyDescent="0.3">
      <c r="A26" s="2"/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</row>
    <row r="27" spans="1:8" ht="32.25" thickBot="1" x14ac:dyDescent="0.3">
      <c r="A27" s="36">
        <v>6413</v>
      </c>
      <c r="B27" s="3" t="s">
        <v>22</v>
      </c>
      <c r="C27" s="17">
        <v>0.27</v>
      </c>
      <c r="D27" s="17">
        <v>0</v>
      </c>
      <c r="E27" s="17">
        <v>0</v>
      </c>
      <c r="F27" s="17">
        <v>0.24</v>
      </c>
      <c r="G27" s="34">
        <f t="shared" ref="G27:G32" si="7">F27/C27*100</f>
        <v>88.888888888888886</v>
      </c>
      <c r="H27" s="34" t="e">
        <f t="shared" ref="H27:H32" si="8">F27/E27*100</f>
        <v>#DIV/0!</v>
      </c>
    </row>
    <row r="28" spans="1:8" ht="32.25" thickBot="1" x14ac:dyDescent="0.3">
      <c r="A28" s="36">
        <v>6422</v>
      </c>
      <c r="B28" s="3" t="s">
        <v>23</v>
      </c>
      <c r="C28" s="17">
        <v>0</v>
      </c>
      <c r="D28" s="17">
        <v>0</v>
      </c>
      <c r="E28" s="17">
        <v>0</v>
      </c>
      <c r="F28" s="17">
        <v>0</v>
      </c>
      <c r="G28" s="34" t="e">
        <f t="shared" si="7"/>
        <v>#DIV/0!</v>
      </c>
      <c r="H28" s="34" t="e">
        <f t="shared" si="8"/>
        <v>#DIV/0!</v>
      </c>
    </row>
    <row r="29" spans="1:8" ht="32.25" thickBot="1" x14ac:dyDescent="0.3">
      <c r="A29" s="6">
        <v>6614</v>
      </c>
      <c r="B29" s="7" t="s">
        <v>25</v>
      </c>
      <c r="C29" s="15">
        <v>953.88</v>
      </c>
      <c r="D29" s="17">
        <v>1500</v>
      </c>
      <c r="E29" s="17">
        <v>1500</v>
      </c>
      <c r="F29" s="17">
        <v>1018.24</v>
      </c>
      <c r="G29" s="34">
        <f t="shared" si="7"/>
        <v>106.74717993877636</v>
      </c>
      <c r="H29" s="34">
        <f t="shared" si="8"/>
        <v>67.882666666666665</v>
      </c>
    </row>
    <row r="30" spans="1:8" ht="16.5" thickBot="1" x14ac:dyDescent="0.3">
      <c r="A30" s="6">
        <v>6615</v>
      </c>
      <c r="B30" s="7" t="s">
        <v>24</v>
      </c>
      <c r="C30" s="15">
        <v>3376.73</v>
      </c>
      <c r="D30" s="17">
        <v>4000</v>
      </c>
      <c r="E30" s="17">
        <v>3000</v>
      </c>
      <c r="F30" s="17">
        <v>1798.89</v>
      </c>
      <c r="G30" s="34">
        <f t="shared" si="7"/>
        <v>53.273137029019203</v>
      </c>
      <c r="H30" s="34">
        <f t="shared" si="8"/>
        <v>59.963000000000001</v>
      </c>
    </row>
    <row r="31" spans="1:8" ht="16.5" thickBot="1" x14ac:dyDescent="0.3">
      <c r="A31" s="6">
        <v>7211</v>
      </c>
      <c r="B31" s="7" t="s">
        <v>34</v>
      </c>
      <c r="C31" s="15">
        <v>55.14</v>
      </c>
      <c r="D31" s="17">
        <v>0</v>
      </c>
      <c r="E31" s="17">
        <v>0</v>
      </c>
      <c r="F31" s="17">
        <v>0</v>
      </c>
      <c r="G31" s="34">
        <f t="shared" si="7"/>
        <v>0</v>
      </c>
      <c r="H31" s="34" t="e">
        <f t="shared" si="8"/>
        <v>#DIV/0!</v>
      </c>
    </row>
    <row r="32" spans="1:8" ht="16.5" thickBot="1" x14ac:dyDescent="0.3">
      <c r="A32" s="6"/>
      <c r="B32" s="7" t="s">
        <v>3</v>
      </c>
      <c r="C32" s="16">
        <f>SUM(C27:C31)</f>
        <v>4386.0200000000004</v>
      </c>
      <c r="D32" s="16">
        <f>SUM(D27:D31)</f>
        <v>5500</v>
      </c>
      <c r="E32" s="16">
        <f>SUM(E27:E31)</f>
        <v>4500</v>
      </c>
      <c r="F32" s="16">
        <f>SUM(F27:F31)</f>
        <v>2817.37</v>
      </c>
      <c r="G32" s="14">
        <f t="shared" si="7"/>
        <v>64.235229205521165</v>
      </c>
      <c r="H32" s="14">
        <f t="shared" si="8"/>
        <v>62.608222222222224</v>
      </c>
    </row>
    <row r="33" spans="1:8" ht="16.5" thickBot="1" x14ac:dyDescent="0.3">
      <c r="A33" s="103" t="s">
        <v>6</v>
      </c>
      <c r="B33" s="107"/>
      <c r="C33" s="107"/>
      <c r="D33" s="107"/>
      <c r="E33" s="107"/>
      <c r="F33" s="107"/>
      <c r="G33" s="107"/>
      <c r="H33" s="104"/>
    </row>
    <row r="34" spans="1:8" ht="48" thickBot="1" x14ac:dyDescent="0.3">
      <c r="A34" s="2" t="s">
        <v>1</v>
      </c>
      <c r="B34" s="3" t="s">
        <v>2</v>
      </c>
      <c r="C34" s="62" t="s">
        <v>126</v>
      </c>
      <c r="D34" s="62" t="s">
        <v>127</v>
      </c>
      <c r="E34" s="62" t="s">
        <v>128</v>
      </c>
      <c r="F34" s="62" t="s">
        <v>129</v>
      </c>
      <c r="G34" s="62" t="s">
        <v>38</v>
      </c>
      <c r="H34" s="62" t="s">
        <v>9</v>
      </c>
    </row>
    <row r="35" spans="1:8" ht="16.5" thickBot="1" x14ac:dyDescent="0.3">
      <c r="A35" s="2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</row>
    <row r="36" spans="1:8" ht="16.5" thickBot="1" x14ac:dyDescent="0.3">
      <c r="A36" s="6">
        <v>9221</v>
      </c>
      <c r="B36" s="7" t="s">
        <v>26</v>
      </c>
      <c r="C36" s="15">
        <v>2548.54</v>
      </c>
      <c r="D36" s="15">
        <v>1500</v>
      </c>
      <c r="E36" s="15">
        <v>2267</v>
      </c>
      <c r="F36" s="15"/>
      <c r="G36" s="34">
        <f>F36/C36*100</f>
        <v>0</v>
      </c>
      <c r="H36" s="34">
        <f t="shared" ref="H36:H37" si="9">F36/E36*100</f>
        <v>0</v>
      </c>
    </row>
    <row r="37" spans="1:8" ht="16.5" thickBot="1" x14ac:dyDescent="0.3">
      <c r="A37" s="6"/>
      <c r="B37" s="7" t="s">
        <v>3</v>
      </c>
      <c r="C37" s="16">
        <f>SUM(C36:C36)</f>
        <v>2548.54</v>
      </c>
      <c r="D37" s="16">
        <f>SUM(D36:D36)</f>
        <v>1500</v>
      </c>
      <c r="E37" s="16">
        <f>SUM(E36:E36)</f>
        <v>2267</v>
      </c>
      <c r="F37" s="16">
        <f>SUM(F36:F36)</f>
        <v>0</v>
      </c>
      <c r="G37" s="14">
        <f>F37/C37*100</f>
        <v>0</v>
      </c>
      <c r="H37" s="14">
        <f t="shared" si="9"/>
        <v>0</v>
      </c>
    </row>
    <row r="38" spans="1:8" ht="16.5" thickBot="1" x14ac:dyDescent="0.3">
      <c r="A38" s="103" t="s">
        <v>5</v>
      </c>
      <c r="B38" s="107"/>
      <c r="C38" s="107"/>
      <c r="D38" s="107"/>
      <c r="E38" s="107"/>
      <c r="F38" s="107"/>
      <c r="G38" s="107"/>
      <c r="H38" s="104"/>
    </row>
    <row r="39" spans="1:8" ht="48" thickBot="1" x14ac:dyDescent="0.3">
      <c r="A39" s="2" t="s">
        <v>1</v>
      </c>
      <c r="B39" s="3" t="s">
        <v>2</v>
      </c>
      <c r="C39" s="62" t="s">
        <v>126</v>
      </c>
      <c r="D39" s="62" t="s">
        <v>127</v>
      </c>
      <c r="E39" s="62" t="s">
        <v>128</v>
      </c>
      <c r="F39" s="62" t="s">
        <v>129</v>
      </c>
      <c r="G39" s="62" t="s">
        <v>38</v>
      </c>
      <c r="H39" s="62" t="s">
        <v>9</v>
      </c>
    </row>
    <row r="40" spans="1:8" ht="16.5" thickBot="1" x14ac:dyDescent="0.3">
      <c r="A40" s="4"/>
      <c r="B40" s="5">
        <v>1</v>
      </c>
      <c r="C40" s="5">
        <v>2</v>
      </c>
      <c r="D40" s="5">
        <v>3</v>
      </c>
      <c r="E40" s="5">
        <v>4</v>
      </c>
      <c r="F40" s="5">
        <v>5</v>
      </c>
      <c r="G40" s="5">
        <v>6</v>
      </c>
      <c r="H40" s="5">
        <v>7</v>
      </c>
    </row>
    <row r="41" spans="1:8" ht="16.5" thickBot="1" x14ac:dyDescent="0.3">
      <c r="A41" s="6">
        <v>6526</v>
      </c>
      <c r="B41" s="7" t="s">
        <v>27</v>
      </c>
      <c r="C41" s="15">
        <v>35543.699999999997</v>
      </c>
      <c r="D41" s="15">
        <v>60050</v>
      </c>
      <c r="E41" s="15">
        <v>25878</v>
      </c>
      <c r="F41" s="15">
        <v>24632.61</v>
      </c>
      <c r="G41" s="34">
        <f>F41/C41*100</f>
        <v>69.30232361853156</v>
      </c>
      <c r="H41" s="34">
        <f t="shared" ref="H41:H42" si="10">F41/E41*100</f>
        <v>95.187456526779499</v>
      </c>
    </row>
    <row r="42" spans="1:8" ht="16.5" thickBot="1" x14ac:dyDescent="0.3">
      <c r="A42" s="6"/>
      <c r="B42" s="7" t="s">
        <v>10</v>
      </c>
      <c r="C42" s="21">
        <f>SUM(C41:C41)</f>
        <v>35543.699999999997</v>
      </c>
      <c r="D42" s="21">
        <f>SUM(D41:D41)</f>
        <v>60050</v>
      </c>
      <c r="E42" s="21">
        <f>SUM(E41:E41)</f>
        <v>25878</v>
      </c>
      <c r="F42" s="21">
        <f>SUM(F41:F41)</f>
        <v>24632.61</v>
      </c>
      <c r="G42" s="14">
        <f>F42/C42*100</f>
        <v>69.30232361853156</v>
      </c>
      <c r="H42" s="14">
        <f t="shared" si="10"/>
        <v>95.187456526779499</v>
      </c>
    </row>
    <row r="43" spans="1:8" ht="16.5" thickBot="1" x14ac:dyDescent="0.3">
      <c r="A43" s="103" t="s">
        <v>11</v>
      </c>
      <c r="B43" s="107"/>
      <c r="C43" s="107"/>
      <c r="D43" s="107"/>
      <c r="E43" s="107"/>
      <c r="F43" s="107"/>
      <c r="G43" s="107"/>
      <c r="H43" s="104"/>
    </row>
    <row r="44" spans="1:8" ht="48" thickBot="1" x14ac:dyDescent="0.3">
      <c r="A44" s="2" t="s">
        <v>1</v>
      </c>
      <c r="B44" s="3" t="s">
        <v>2</v>
      </c>
      <c r="C44" s="62" t="s">
        <v>126</v>
      </c>
      <c r="D44" s="62" t="s">
        <v>127</v>
      </c>
      <c r="E44" s="62" t="s">
        <v>128</v>
      </c>
      <c r="F44" s="62" t="s">
        <v>129</v>
      </c>
      <c r="G44" s="62" t="s">
        <v>38</v>
      </c>
      <c r="H44" s="62" t="s">
        <v>9</v>
      </c>
    </row>
    <row r="45" spans="1:8" ht="16.5" thickBot="1" x14ac:dyDescent="0.3">
      <c r="A45" s="4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</row>
    <row r="46" spans="1:8" ht="16.5" thickBot="1" x14ac:dyDescent="0.3">
      <c r="A46" s="6">
        <v>9221</v>
      </c>
      <c r="B46" s="7" t="s">
        <v>26</v>
      </c>
      <c r="C46" s="15">
        <v>12650.61</v>
      </c>
      <c r="D46" s="15">
        <v>15000</v>
      </c>
      <c r="E46" s="15">
        <v>27172</v>
      </c>
      <c r="F46" s="15">
        <v>0</v>
      </c>
      <c r="G46" s="34">
        <f>F46/C46*100</f>
        <v>0</v>
      </c>
      <c r="H46" s="34">
        <f t="shared" ref="H46:H47" si="11">F46/E46*100</f>
        <v>0</v>
      </c>
    </row>
    <row r="47" spans="1:8" ht="16.5" thickBot="1" x14ac:dyDescent="0.3">
      <c r="A47" s="6"/>
      <c r="B47" s="7" t="s">
        <v>3</v>
      </c>
      <c r="C47" s="21">
        <f>C46</f>
        <v>12650.61</v>
      </c>
      <c r="D47" s="21">
        <f t="shared" ref="D47:F47" si="12">D46</f>
        <v>15000</v>
      </c>
      <c r="E47" s="21">
        <f t="shared" si="12"/>
        <v>27172</v>
      </c>
      <c r="F47" s="21">
        <f t="shared" si="12"/>
        <v>0</v>
      </c>
      <c r="G47" s="14">
        <f>F47/C47*100</f>
        <v>0</v>
      </c>
      <c r="H47" s="14">
        <f t="shared" si="11"/>
        <v>0</v>
      </c>
    </row>
    <row r="48" spans="1:8" ht="16.5" thickBot="1" x14ac:dyDescent="0.3">
      <c r="A48" s="103" t="s">
        <v>7</v>
      </c>
      <c r="B48" s="107"/>
      <c r="C48" s="107"/>
      <c r="D48" s="107"/>
      <c r="E48" s="107"/>
      <c r="F48" s="107"/>
      <c r="G48" s="107"/>
      <c r="H48" s="104"/>
    </row>
    <row r="49" spans="1:8" ht="48" thickBot="1" x14ac:dyDescent="0.3">
      <c r="A49" s="2" t="s">
        <v>1</v>
      </c>
      <c r="B49" s="3" t="s">
        <v>2</v>
      </c>
      <c r="C49" s="62" t="s">
        <v>126</v>
      </c>
      <c r="D49" s="62" t="s">
        <v>127</v>
      </c>
      <c r="E49" s="62" t="s">
        <v>128</v>
      </c>
      <c r="F49" s="62" t="s">
        <v>129</v>
      </c>
      <c r="G49" s="62" t="s">
        <v>38</v>
      </c>
      <c r="H49" s="62" t="s">
        <v>9</v>
      </c>
    </row>
    <row r="50" spans="1:8" ht="16.5" thickBot="1" x14ac:dyDescent="0.3">
      <c r="A50" s="4"/>
      <c r="B50" s="5">
        <v>1</v>
      </c>
      <c r="C50" s="5">
        <v>2</v>
      </c>
      <c r="D50" s="5">
        <v>3</v>
      </c>
      <c r="E50" s="5">
        <v>4</v>
      </c>
      <c r="F50" s="5">
        <v>5</v>
      </c>
      <c r="G50" s="5">
        <v>6</v>
      </c>
      <c r="H50" s="5">
        <v>7</v>
      </c>
    </row>
    <row r="51" spans="1:8" ht="32.25" thickBot="1" x14ac:dyDescent="0.3">
      <c r="A51" s="6">
        <v>6361</v>
      </c>
      <c r="B51" s="7" t="s">
        <v>28</v>
      </c>
      <c r="C51" s="15">
        <v>592058.32999999996</v>
      </c>
      <c r="D51" s="15">
        <v>1353630</v>
      </c>
      <c r="E51" s="15">
        <v>1397964</v>
      </c>
      <c r="F51" s="15">
        <v>718357.05</v>
      </c>
      <c r="G51" s="34">
        <f>F51/C51*100</f>
        <v>121.33214137870505</v>
      </c>
      <c r="H51" s="34">
        <f t="shared" ref="H51:H54" si="13">F51/E51*100</f>
        <v>51.385947706807897</v>
      </c>
    </row>
    <row r="52" spans="1:8" ht="32.25" thickBot="1" x14ac:dyDescent="0.3">
      <c r="A52" s="6">
        <v>6362</v>
      </c>
      <c r="B52" s="7" t="s">
        <v>29</v>
      </c>
      <c r="C52" s="15">
        <v>0</v>
      </c>
      <c r="D52" s="15">
        <v>22000</v>
      </c>
      <c r="E52" s="15">
        <v>22000</v>
      </c>
      <c r="F52" s="15">
        <v>0</v>
      </c>
      <c r="G52" s="34" t="e">
        <f t="shared" ref="G52:G53" si="14">F52/C52*100</f>
        <v>#DIV/0!</v>
      </c>
      <c r="H52" s="34">
        <f t="shared" si="13"/>
        <v>0</v>
      </c>
    </row>
    <row r="53" spans="1:8" ht="32.25" thickBot="1" x14ac:dyDescent="0.3">
      <c r="A53" s="6">
        <v>6381</v>
      </c>
      <c r="B53" s="7" t="s">
        <v>30</v>
      </c>
      <c r="C53" s="15">
        <v>0</v>
      </c>
      <c r="D53" s="15">
        <v>0</v>
      </c>
      <c r="E53" s="15">
        <v>0</v>
      </c>
      <c r="F53" s="15">
        <v>0</v>
      </c>
      <c r="G53" s="34" t="e">
        <f t="shared" si="14"/>
        <v>#DIV/0!</v>
      </c>
      <c r="H53" s="34" t="e">
        <f t="shared" si="13"/>
        <v>#DIV/0!</v>
      </c>
    </row>
    <row r="54" spans="1:8" ht="16.5" thickBot="1" x14ac:dyDescent="0.3">
      <c r="A54" s="6"/>
      <c r="B54" s="7" t="s">
        <v>3</v>
      </c>
      <c r="C54" s="21">
        <f>SUM(C51:C53)</f>
        <v>592058.32999999996</v>
      </c>
      <c r="D54" s="21">
        <f>SUM(D51:D53)</f>
        <v>1375630</v>
      </c>
      <c r="E54" s="21">
        <f>SUM(E51:E53)</f>
        <v>1419964</v>
      </c>
      <c r="F54" s="21">
        <f>SUM(F51:F53)</f>
        <v>718357.05</v>
      </c>
      <c r="G54" s="14">
        <f>F54/C54*100</f>
        <v>121.33214137870505</v>
      </c>
      <c r="H54" s="14">
        <f t="shared" si="13"/>
        <v>50.589807206379888</v>
      </c>
    </row>
    <row r="55" spans="1:8" ht="16.5" thickBot="1" x14ac:dyDescent="0.3">
      <c r="A55" s="103" t="s">
        <v>12</v>
      </c>
      <c r="B55" s="107"/>
      <c r="C55" s="107"/>
      <c r="D55" s="107"/>
      <c r="E55" s="107"/>
      <c r="F55" s="107"/>
      <c r="G55" s="107"/>
      <c r="H55" s="104"/>
    </row>
    <row r="56" spans="1:8" ht="48" thickBot="1" x14ac:dyDescent="0.3">
      <c r="A56" s="2" t="s">
        <v>1</v>
      </c>
      <c r="B56" s="3" t="s">
        <v>2</v>
      </c>
      <c r="C56" s="62" t="s">
        <v>126</v>
      </c>
      <c r="D56" s="62" t="s">
        <v>127</v>
      </c>
      <c r="E56" s="62" t="s">
        <v>128</v>
      </c>
      <c r="F56" s="62" t="s">
        <v>129</v>
      </c>
      <c r="G56" s="62" t="s">
        <v>38</v>
      </c>
      <c r="H56" s="62" t="s">
        <v>9</v>
      </c>
    </row>
    <row r="57" spans="1:8" ht="16.5" thickBot="1" x14ac:dyDescent="0.3">
      <c r="A57" s="4"/>
      <c r="B57" s="5">
        <v>1</v>
      </c>
      <c r="C57" s="5">
        <v>2</v>
      </c>
      <c r="D57" s="5">
        <v>3</v>
      </c>
      <c r="E57" s="5">
        <v>4</v>
      </c>
      <c r="F57" s="5">
        <v>5</v>
      </c>
      <c r="G57" s="5">
        <v>6</v>
      </c>
      <c r="H57" s="5">
        <v>7</v>
      </c>
    </row>
    <row r="58" spans="1:8" ht="16.5" thickBot="1" x14ac:dyDescent="0.3">
      <c r="A58" s="6">
        <v>9221</v>
      </c>
      <c r="B58" s="7" t="s">
        <v>26</v>
      </c>
      <c r="C58" s="15">
        <v>4382.37</v>
      </c>
      <c r="D58" s="15">
        <v>0</v>
      </c>
      <c r="E58" s="15">
        <v>1366</v>
      </c>
      <c r="F58" s="15">
        <v>0</v>
      </c>
      <c r="G58" s="34">
        <f>F58/C58*100</f>
        <v>0</v>
      </c>
      <c r="H58" s="34">
        <f t="shared" ref="H58:H59" si="15">F58/E58*100</f>
        <v>0</v>
      </c>
    </row>
    <row r="59" spans="1:8" ht="16.5" thickBot="1" x14ac:dyDescent="0.3">
      <c r="A59" s="6"/>
      <c r="B59" s="7" t="s">
        <v>3</v>
      </c>
      <c r="C59" s="21">
        <f>SUM(C58:C58)</f>
        <v>4382.37</v>
      </c>
      <c r="D59" s="21">
        <f>SUM(D58:D58)</f>
        <v>0</v>
      </c>
      <c r="E59" s="21">
        <f>SUM(E58:E58)</f>
        <v>1366</v>
      </c>
      <c r="F59" s="21">
        <f>SUM(F58:F58)</f>
        <v>0</v>
      </c>
      <c r="G59" s="14">
        <f>F59/C59*100</f>
        <v>0</v>
      </c>
      <c r="H59" s="14">
        <f t="shared" si="15"/>
        <v>0</v>
      </c>
    </row>
    <row r="60" spans="1:8" ht="16.5" customHeight="1" thickBot="1" x14ac:dyDescent="0.3">
      <c r="A60" s="103" t="s">
        <v>131</v>
      </c>
      <c r="B60" s="107"/>
      <c r="C60" s="107"/>
      <c r="D60" s="107"/>
      <c r="E60" s="107"/>
      <c r="F60" s="107"/>
      <c r="G60" s="107"/>
      <c r="H60" s="104"/>
    </row>
    <row r="61" spans="1:8" ht="48" thickBot="1" x14ac:dyDescent="0.3">
      <c r="A61" s="2" t="s">
        <v>1</v>
      </c>
      <c r="B61" s="3" t="s">
        <v>2</v>
      </c>
      <c r="C61" s="62" t="s">
        <v>126</v>
      </c>
      <c r="D61" s="62" t="s">
        <v>127</v>
      </c>
      <c r="E61" s="62" t="s">
        <v>128</v>
      </c>
      <c r="F61" s="62" t="s">
        <v>129</v>
      </c>
      <c r="G61" s="62" t="s">
        <v>38</v>
      </c>
      <c r="H61" s="62" t="s">
        <v>9</v>
      </c>
    </row>
    <row r="62" spans="1:8" ht="16.5" thickBot="1" x14ac:dyDescent="0.3">
      <c r="A62" s="4"/>
      <c r="B62" s="5">
        <v>1</v>
      </c>
      <c r="C62" s="5">
        <v>2</v>
      </c>
      <c r="D62" s="5">
        <v>3</v>
      </c>
      <c r="E62" s="5">
        <v>4</v>
      </c>
      <c r="F62" s="5">
        <v>5</v>
      </c>
      <c r="G62" s="5">
        <v>6</v>
      </c>
      <c r="H62" s="5">
        <v>7</v>
      </c>
    </row>
    <row r="63" spans="1:8" ht="32.25" thickBot="1" x14ac:dyDescent="0.3">
      <c r="A63" s="6">
        <v>6382</v>
      </c>
      <c r="B63" s="7" t="s">
        <v>130</v>
      </c>
      <c r="C63" s="15">
        <v>0</v>
      </c>
      <c r="D63" s="15">
        <v>0</v>
      </c>
      <c r="E63" s="15">
        <v>72625</v>
      </c>
      <c r="F63" s="15">
        <v>0</v>
      </c>
      <c r="G63" s="34" t="e">
        <f>F63/C63*100</f>
        <v>#DIV/0!</v>
      </c>
      <c r="H63" s="34">
        <f t="shared" ref="H63:H64" si="16">F63/E63*100</f>
        <v>0</v>
      </c>
    </row>
    <row r="64" spans="1:8" ht="16.5" thickBot="1" x14ac:dyDescent="0.3">
      <c r="A64" s="6"/>
      <c r="B64" s="7" t="s">
        <v>3</v>
      </c>
      <c r="C64" s="21">
        <f>SUM(C63:C63)</f>
        <v>0</v>
      </c>
      <c r="D64" s="21">
        <f>SUM(D63:D63)</f>
        <v>0</v>
      </c>
      <c r="E64" s="21">
        <f>SUM(E63:E63)</f>
        <v>72625</v>
      </c>
      <c r="F64" s="21">
        <f>SUM(F63:F63)</f>
        <v>0</v>
      </c>
      <c r="G64" s="14" t="e">
        <f>F64/C64*100</f>
        <v>#DIV/0!</v>
      </c>
      <c r="H64" s="14">
        <f t="shared" si="16"/>
        <v>0</v>
      </c>
    </row>
    <row r="65" spans="1:9" ht="16.5" thickBot="1" x14ac:dyDescent="0.3">
      <c r="A65" s="103" t="s">
        <v>33</v>
      </c>
      <c r="B65" s="107"/>
      <c r="C65" s="107"/>
      <c r="D65" s="107"/>
      <c r="E65" s="107"/>
      <c r="F65" s="107"/>
      <c r="G65" s="107"/>
      <c r="H65" s="104"/>
    </row>
    <row r="66" spans="1:9" ht="48" thickBot="1" x14ac:dyDescent="0.3">
      <c r="A66" s="2" t="s">
        <v>1</v>
      </c>
      <c r="B66" s="3" t="s">
        <v>2</v>
      </c>
      <c r="C66" s="62" t="s">
        <v>126</v>
      </c>
      <c r="D66" s="62" t="s">
        <v>127</v>
      </c>
      <c r="E66" s="62" t="s">
        <v>128</v>
      </c>
      <c r="F66" s="62" t="s">
        <v>129</v>
      </c>
      <c r="G66" s="62" t="s">
        <v>38</v>
      </c>
      <c r="H66" s="62" t="s">
        <v>9</v>
      </c>
    </row>
    <row r="67" spans="1:9" ht="16.5" thickBot="1" x14ac:dyDescent="0.3">
      <c r="A67" s="4"/>
      <c r="B67" s="5">
        <v>1</v>
      </c>
      <c r="C67" s="5">
        <v>2</v>
      </c>
      <c r="D67" s="5">
        <v>3</v>
      </c>
      <c r="E67" s="5">
        <v>4</v>
      </c>
      <c r="F67" s="5">
        <v>5</v>
      </c>
      <c r="G67" s="5">
        <v>6</v>
      </c>
      <c r="H67" s="5">
        <v>7</v>
      </c>
    </row>
    <row r="68" spans="1:9" ht="32.25" thickBot="1" x14ac:dyDescent="0.3">
      <c r="A68" s="6">
        <v>6361</v>
      </c>
      <c r="B68" s="7" t="s">
        <v>28</v>
      </c>
      <c r="C68" s="15">
        <v>6047.07</v>
      </c>
      <c r="D68" s="15">
        <v>19040</v>
      </c>
      <c r="E68" s="15">
        <v>10585</v>
      </c>
      <c r="F68" s="15">
        <v>4461.1400000000003</v>
      </c>
      <c r="G68" s="34">
        <f>F68/C68*100</f>
        <v>73.773579601360666</v>
      </c>
      <c r="H68" s="34">
        <f t="shared" ref="H68:H69" si="17">F68/E68*100</f>
        <v>42.145866792631089</v>
      </c>
    </row>
    <row r="69" spans="1:9" ht="16.5" thickBot="1" x14ac:dyDescent="0.3">
      <c r="A69" s="6"/>
      <c r="B69" s="7" t="s">
        <v>3</v>
      </c>
      <c r="C69" s="21">
        <f>SUM(C68:C68)</f>
        <v>6047.07</v>
      </c>
      <c r="D69" s="21">
        <f>SUM(D68:D68)</f>
        <v>19040</v>
      </c>
      <c r="E69" s="21">
        <f>SUM(E68:E68)</f>
        <v>10585</v>
      </c>
      <c r="F69" s="21">
        <f>SUM(F68:F68)</f>
        <v>4461.1400000000003</v>
      </c>
      <c r="G69" s="14">
        <f>F69/C69*100</f>
        <v>73.773579601360666</v>
      </c>
      <c r="H69" s="14">
        <f t="shared" si="17"/>
        <v>42.145866792631089</v>
      </c>
    </row>
    <row r="70" spans="1:9" ht="16.5" thickBot="1" x14ac:dyDescent="0.3">
      <c r="A70" s="103" t="s">
        <v>103</v>
      </c>
      <c r="B70" s="107"/>
      <c r="C70" s="107"/>
      <c r="D70" s="107"/>
      <c r="E70" s="107"/>
      <c r="F70" s="107"/>
      <c r="G70" s="107"/>
      <c r="H70" s="104"/>
    </row>
    <row r="71" spans="1:9" ht="48" thickBot="1" x14ac:dyDescent="0.3">
      <c r="A71" s="2" t="s">
        <v>1</v>
      </c>
      <c r="B71" s="3" t="s">
        <v>2</v>
      </c>
      <c r="C71" s="62" t="s">
        <v>126</v>
      </c>
      <c r="D71" s="62" t="s">
        <v>127</v>
      </c>
      <c r="E71" s="62" t="s">
        <v>128</v>
      </c>
      <c r="F71" s="62" t="s">
        <v>129</v>
      </c>
      <c r="G71" s="62" t="s">
        <v>38</v>
      </c>
      <c r="H71" s="62" t="s">
        <v>9</v>
      </c>
    </row>
    <row r="72" spans="1:9" ht="16.5" thickBot="1" x14ac:dyDescent="0.3">
      <c r="A72" s="4"/>
      <c r="B72" s="5">
        <v>1</v>
      </c>
      <c r="C72" s="5">
        <v>2</v>
      </c>
      <c r="D72" s="5">
        <v>3</v>
      </c>
      <c r="E72" s="5">
        <v>4</v>
      </c>
      <c r="F72" s="5">
        <v>5</v>
      </c>
      <c r="G72" s="5">
        <v>6</v>
      </c>
      <c r="H72" s="5">
        <v>7</v>
      </c>
    </row>
    <row r="73" spans="1:9" ht="16.5" thickBot="1" x14ac:dyDescent="0.3">
      <c r="A73" s="6">
        <v>9222</v>
      </c>
      <c r="B73" s="7" t="s">
        <v>104</v>
      </c>
      <c r="C73" s="15"/>
      <c r="D73" s="15">
        <v>0</v>
      </c>
      <c r="E73" s="15">
        <v>4345</v>
      </c>
      <c r="F73" s="15">
        <v>4345</v>
      </c>
      <c r="G73" s="34" t="e">
        <f>F73/C73*100</f>
        <v>#DIV/0!</v>
      </c>
      <c r="H73" s="34">
        <f t="shared" ref="H73:H74" si="18">F73/E73*100</f>
        <v>100</v>
      </c>
    </row>
    <row r="74" spans="1:9" ht="16.5" thickBot="1" x14ac:dyDescent="0.3">
      <c r="A74" s="6"/>
      <c r="B74" s="7" t="s">
        <v>3</v>
      </c>
      <c r="C74" s="21">
        <f>SUM(C73:C73)</f>
        <v>0</v>
      </c>
      <c r="D74" s="21">
        <f>SUM(D73:D73)</f>
        <v>0</v>
      </c>
      <c r="E74" s="21">
        <f>SUM(E73:E73)</f>
        <v>4345</v>
      </c>
      <c r="F74" s="21">
        <f>SUM(F73:F73)</f>
        <v>4345</v>
      </c>
      <c r="G74" s="14" t="e">
        <f>F74/C74*100</f>
        <v>#DIV/0!</v>
      </c>
      <c r="H74" s="14">
        <f t="shared" si="18"/>
        <v>100</v>
      </c>
    </row>
    <row r="75" spans="1:9" ht="16.5" thickBot="1" x14ac:dyDescent="0.3">
      <c r="A75" s="103" t="s">
        <v>35</v>
      </c>
      <c r="B75" s="107"/>
      <c r="C75" s="107"/>
      <c r="D75" s="107"/>
      <c r="E75" s="107"/>
      <c r="F75" s="107"/>
      <c r="G75" s="107"/>
      <c r="H75" s="104"/>
    </row>
    <row r="76" spans="1:9" ht="48" thickBot="1" x14ac:dyDescent="0.3">
      <c r="A76" s="2" t="s">
        <v>1</v>
      </c>
      <c r="B76" s="3" t="s">
        <v>2</v>
      </c>
      <c r="C76" s="62" t="s">
        <v>126</v>
      </c>
      <c r="D76" s="62" t="s">
        <v>127</v>
      </c>
      <c r="E76" s="62" t="s">
        <v>128</v>
      </c>
      <c r="F76" s="62" t="s">
        <v>129</v>
      </c>
      <c r="G76" s="62" t="s">
        <v>38</v>
      </c>
      <c r="H76" s="62" t="s">
        <v>9</v>
      </c>
      <c r="I76" s="63"/>
    </row>
    <row r="77" spans="1:9" ht="16.5" thickBot="1" x14ac:dyDescent="0.3">
      <c r="A77" s="4"/>
      <c r="B77" s="5">
        <v>1</v>
      </c>
      <c r="C77" s="5">
        <v>2</v>
      </c>
      <c r="D77" s="5">
        <v>3</v>
      </c>
      <c r="E77" s="5">
        <v>4</v>
      </c>
      <c r="F77" s="5">
        <v>5</v>
      </c>
      <c r="G77" s="5">
        <v>6</v>
      </c>
      <c r="H77" s="5">
        <v>7</v>
      </c>
    </row>
    <row r="78" spans="1:9" ht="32.25" thickBot="1" x14ac:dyDescent="0.3">
      <c r="A78" s="6">
        <v>6323</v>
      </c>
      <c r="B78" s="7" t="s">
        <v>36</v>
      </c>
      <c r="C78" s="15">
        <v>12158.84</v>
      </c>
      <c r="D78" s="15">
        <v>8520</v>
      </c>
      <c r="E78" s="15">
        <v>8520</v>
      </c>
      <c r="F78" s="15">
        <v>0</v>
      </c>
      <c r="G78" s="34">
        <f>F78/C78*100</f>
        <v>0</v>
      </c>
      <c r="H78" s="34">
        <f t="shared" ref="H78:H79" si="19">F78/E78*100</f>
        <v>0</v>
      </c>
    </row>
    <row r="79" spans="1:9" ht="16.5" thickBot="1" x14ac:dyDescent="0.3">
      <c r="A79" s="6"/>
      <c r="B79" s="7" t="s">
        <v>3</v>
      </c>
      <c r="C79" s="21">
        <f>SUM(C78:C78)</f>
        <v>12158.84</v>
      </c>
      <c r="D79" s="21">
        <f>SUM(D78:D78)</f>
        <v>8520</v>
      </c>
      <c r="E79" s="21">
        <f>SUM(E78:E78)</f>
        <v>8520</v>
      </c>
      <c r="F79" s="21">
        <f>SUM(F78:F78)</f>
        <v>0</v>
      </c>
      <c r="G79" s="14">
        <f>F79/C79*100</f>
        <v>0</v>
      </c>
      <c r="H79" s="14">
        <f t="shared" si="19"/>
        <v>0</v>
      </c>
    </row>
    <row r="80" spans="1:9" ht="16.5" thickBot="1" x14ac:dyDescent="0.3">
      <c r="A80" s="103" t="s">
        <v>37</v>
      </c>
      <c r="B80" s="107"/>
      <c r="C80" s="107"/>
      <c r="D80" s="107"/>
      <c r="E80" s="107"/>
      <c r="F80" s="107"/>
      <c r="G80" s="107"/>
      <c r="H80" s="104"/>
    </row>
    <row r="81" spans="1:8" ht="48" thickBot="1" x14ac:dyDescent="0.3">
      <c r="A81" s="2" t="s">
        <v>1</v>
      </c>
      <c r="B81" s="3" t="s">
        <v>2</v>
      </c>
      <c r="C81" s="62" t="s">
        <v>126</v>
      </c>
      <c r="D81" s="62" t="s">
        <v>127</v>
      </c>
      <c r="E81" s="62" t="s">
        <v>128</v>
      </c>
      <c r="F81" s="62" t="s">
        <v>129</v>
      </c>
      <c r="G81" s="62" t="s">
        <v>38</v>
      </c>
      <c r="H81" s="62" t="s">
        <v>9</v>
      </c>
    </row>
    <row r="82" spans="1:8" ht="16.5" thickBot="1" x14ac:dyDescent="0.3">
      <c r="A82" s="4"/>
      <c r="B82" s="5">
        <v>1</v>
      </c>
      <c r="C82" s="5">
        <v>2</v>
      </c>
      <c r="D82" s="5">
        <v>3</v>
      </c>
      <c r="E82" s="5">
        <v>4</v>
      </c>
      <c r="F82" s="5">
        <v>5</v>
      </c>
      <c r="G82" s="5">
        <v>6</v>
      </c>
      <c r="H82" s="5">
        <v>7</v>
      </c>
    </row>
    <row r="83" spans="1:8" ht="16.5" thickBot="1" x14ac:dyDescent="0.3">
      <c r="A83" s="6">
        <v>9221</v>
      </c>
      <c r="B83" s="7" t="s">
        <v>26</v>
      </c>
      <c r="C83" s="15">
        <v>34412.239999999998</v>
      </c>
      <c r="D83" s="15">
        <v>3500</v>
      </c>
      <c r="E83" s="15">
        <v>12127</v>
      </c>
      <c r="F83" s="15">
        <v>0</v>
      </c>
      <c r="G83" s="34">
        <f>F83/C83*100</f>
        <v>0</v>
      </c>
      <c r="H83" s="34">
        <f t="shared" ref="H83:H84" si="20">F83/E83*100</f>
        <v>0</v>
      </c>
    </row>
    <row r="84" spans="1:8" ht="16.5" thickBot="1" x14ac:dyDescent="0.3">
      <c r="A84" s="6"/>
      <c r="B84" s="7" t="s">
        <v>3</v>
      </c>
      <c r="C84" s="21">
        <f>SUM(C83:C83)</f>
        <v>34412.239999999998</v>
      </c>
      <c r="D84" s="21">
        <f>SUM(D83:D83)</f>
        <v>3500</v>
      </c>
      <c r="E84" s="21">
        <f>SUM(E83:E83)</f>
        <v>12127</v>
      </c>
      <c r="F84" s="21">
        <f>SUM(F83:F83)</f>
        <v>0</v>
      </c>
      <c r="G84" s="14">
        <f>F84/C84*100</f>
        <v>0</v>
      </c>
      <c r="H84" s="14">
        <f t="shared" si="20"/>
        <v>0</v>
      </c>
    </row>
    <row r="85" spans="1:8" ht="16.5" thickBot="1" x14ac:dyDescent="0.3">
      <c r="A85" s="103" t="s">
        <v>14</v>
      </c>
      <c r="B85" s="107"/>
      <c r="C85" s="107"/>
      <c r="D85" s="107"/>
      <c r="E85" s="107"/>
      <c r="F85" s="107"/>
      <c r="G85" s="107"/>
      <c r="H85" s="104"/>
    </row>
    <row r="86" spans="1:8" ht="48" thickBot="1" x14ac:dyDescent="0.3">
      <c r="A86" s="2" t="s">
        <v>1</v>
      </c>
      <c r="B86" s="3" t="s">
        <v>2</v>
      </c>
      <c r="C86" s="62" t="s">
        <v>126</v>
      </c>
      <c r="D86" s="62" t="s">
        <v>127</v>
      </c>
      <c r="E86" s="62" t="s">
        <v>128</v>
      </c>
      <c r="F86" s="62" t="s">
        <v>129</v>
      </c>
      <c r="G86" s="62" t="s">
        <v>38</v>
      </c>
      <c r="H86" s="62" t="s">
        <v>9</v>
      </c>
    </row>
    <row r="87" spans="1:8" ht="16.5" thickBot="1" x14ac:dyDescent="0.3">
      <c r="A87" s="4"/>
      <c r="B87" s="5">
        <v>1</v>
      </c>
      <c r="C87" s="5">
        <v>2</v>
      </c>
      <c r="D87" s="5">
        <v>3</v>
      </c>
      <c r="E87" s="5">
        <v>4</v>
      </c>
      <c r="F87" s="5">
        <v>5</v>
      </c>
      <c r="G87" s="5">
        <v>6</v>
      </c>
      <c r="H87" s="5">
        <v>7</v>
      </c>
    </row>
    <row r="88" spans="1:8" ht="16.5" thickBot="1" x14ac:dyDescent="0.3">
      <c r="A88" s="6">
        <v>6631</v>
      </c>
      <c r="B88" s="7" t="s">
        <v>31</v>
      </c>
      <c r="C88" s="15">
        <v>491.07</v>
      </c>
      <c r="D88" s="15">
        <v>2000</v>
      </c>
      <c r="E88" s="15">
        <v>2000</v>
      </c>
      <c r="F88" s="15">
        <v>1077.76</v>
      </c>
      <c r="G88" s="34">
        <f>F88/C88*100</f>
        <v>219.4717657360458</v>
      </c>
      <c r="H88" s="34">
        <f t="shared" ref="H88:H90" si="21">F88/E88*100</f>
        <v>53.888000000000005</v>
      </c>
    </row>
    <row r="89" spans="1:8" ht="16.5" thickBot="1" x14ac:dyDescent="0.3">
      <c r="A89" s="6">
        <v>6632</v>
      </c>
      <c r="B89" s="7" t="s">
        <v>32</v>
      </c>
      <c r="C89" s="15">
        <v>0</v>
      </c>
      <c r="D89" s="15">
        <v>0</v>
      </c>
      <c r="E89" s="15">
        <v>0</v>
      </c>
      <c r="F89" s="15">
        <v>0</v>
      </c>
      <c r="G89" s="34" t="e">
        <f t="shared" ref="G89" si="22">F89/C89*100</f>
        <v>#DIV/0!</v>
      </c>
      <c r="H89" s="34" t="e">
        <f t="shared" si="21"/>
        <v>#DIV/0!</v>
      </c>
    </row>
    <row r="90" spans="1:8" ht="16.5" thickBot="1" x14ac:dyDescent="0.3">
      <c r="A90" s="6"/>
      <c r="B90" s="7" t="s">
        <v>3</v>
      </c>
      <c r="C90" s="21">
        <f>SUM(C88:C89)</f>
        <v>491.07</v>
      </c>
      <c r="D90" s="21">
        <f>SUM(D88:D89)</f>
        <v>2000</v>
      </c>
      <c r="E90" s="21">
        <f>SUM(E88:E89)</f>
        <v>2000</v>
      </c>
      <c r="F90" s="21">
        <f>SUM(F88:F89)</f>
        <v>1077.76</v>
      </c>
      <c r="G90" s="14">
        <f>F90/C90*100</f>
        <v>219.4717657360458</v>
      </c>
      <c r="H90" s="14">
        <f t="shared" si="21"/>
        <v>53.888000000000005</v>
      </c>
    </row>
  </sheetData>
  <mergeCells count="18">
    <mergeCell ref="A85:H85"/>
    <mergeCell ref="A43:H43"/>
    <mergeCell ref="A55:H55"/>
    <mergeCell ref="A80:H80"/>
    <mergeCell ref="A7:B7"/>
    <mergeCell ref="A10:H10"/>
    <mergeCell ref="A75:H75"/>
    <mergeCell ref="A24:H24"/>
    <mergeCell ref="A38:H38"/>
    <mergeCell ref="A48:H48"/>
    <mergeCell ref="A33:H33"/>
    <mergeCell ref="A65:H65"/>
    <mergeCell ref="A70:H70"/>
    <mergeCell ref="A3:H3"/>
    <mergeCell ref="A4:B4"/>
    <mergeCell ref="A16:B16"/>
    <mergeCell ref="A19:H19"/>
    <mergeCell ref="A60:H6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>
      <selection activeCell="J33" sqref="J33"/>
    </sheetView>
  </sheetViews>
  <sheetFormatPr defaultRowHeight="15" x14ac:dyDescent="0.25"/>
  <cols>
    <col min="2" max="2" width="44.5703125" customWidth="1"/>
    <col min="3" max="3" width="16" customWidth="1"/>
    <col min="4" max="4" width="16.28515625" customWidth="1"/>
    <col min="5" max="5" width="15.5703125" customWidth="1"/>
    <col min="6" max="6" width="16.28515625" customWidth="1"/>
  </cols>
  <sheetData>
    <row r="1" spans="1:8" ht="18.75" x14ac:dyDescent="0.3">
      <c r="A1" s="40" t="s">
        <v>15</v>
      </c>
      <c r="B1" s="13"/>
      <c r="C1" s="39"/>
      <c r="D1" s="39"/>
      <c r="E1" s="39"/>
      <c r="F1" s="39"/>
      <c r="G1" s="39"/>
      <c r="H1" s="39"/>
    </row>
    <row r="2" spans="1:8" ht="15.75" x14ac:dyDescent="0.25">
      <c r="A2" s="13" t="s">
        <v>39</v>
      </c>
      <c r="C2" s="27"/>
      <c r="D2" s="27"/>
      <c r="E2" s="27"/>
    </row>
    <row r="3" spans="1:8" ht="16.5" customHeight="1" thickBot="1" x14ac:dyDescent="0.3">
      <c r="A3" s="102" t="s">
        <v>125</v>
      </c>
      <c r="B3" s="102"/>
      <c r="C3" s="102"/>
      <c r="D3" s="102"/>
      <c r="E3" s="102"/>
      <c r="F3" s="102"/>
      <c r="G3" s="102"/>
      <c r="H3" s="102"/>
    </row>
    <row r="4" spans="1:8" ht="48.75" customHeight="1" thickBot="1" x14ac:dyDescent="0.3">
      <c r="A4" s="103" t="s">
        <v>8</v>
      </c>
      <c r="B4" s="104"/>
      <c r="C4" s="18" t="s">
        <v>126</v>
      </c>
      <c r="D4" s="18" t="s">
        <v>127</v>
      </c>
      <c r="E4" s="18" t="s">
        <v>128</v>
      </c>
      <c r="F4" s="18" t="s">
        <v>129</v>
      </c>
      <c r="G4" s="18" t="s">
        <v>38</v>
      </c>
      <c r="H4" s="18" t="s">
        <v>9</v>
      </c>
    </row>
    <row r="5" spans="1:8" ht="16.5" customHeight="1" thickBot="1" x14ac:dyDescent="0.3">
      <c r="A5" s="22"/>
      <c r="B5" s="23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16.5" thickBot="1" x14ac:dyDescent="0.3">
      <c r="A6" s="8"/>
      <c r="B6" s="10" t="s">
        <v>3</v>
      </c>
      <c r="C6" s="55">
        <f>C8+C37</f>
        <v>705428.17999999993</v>
      </c>
      <c r="D6" s="55">
        <f>D8+D37</f>
        <v>1599674.22</v>
      </c>
      <c r="E6" s="55">
        <f>E8+E37</f>
        <v>1691593.22</v>
      </c>
      <c r="F6" s="55">
        <f>F8+F37</f>
        <v>893534.18999999983</v>
      </c>
      <c r="G6" s="56">
        <f>F6/C6*100</f>
        <v>126.66550831581465</v>
      </c>
      <c r="H6" s="56">
        <f t="shared" ref="H6" si="0">F6/E6*100</f>
        <v>52.822048435497983</v>
      </c>
    </row>
    <row r="7" spans="1:8" ht="48" thickBot="1" x14ac:dyDescent="0.3">
      <c r="A7" s="105" t="s">
        <v>18</v>
      </c>
      <c r="B7" s="106"/>
      <c r="C7" s="18" t="s">
        <v>126</v>
      </c>
      <c r="D7" s="18" t="s">
        <v>127</v>
      </c>
      <c r="E7" s="18" t="s">
        <v>128</v>
      </c>
      <c r="F7" s="18" t="s">
        <v>129</v>
      </c>
      <c r="G7" s="18" t="s">
        <v>38</v>
      </c>
      <c r="H7" s="18" t="s">
        <v>9</v>
      </c>
    </row>
    <row r="8" spans="1:8" ht="16.5" thickBot="1" x14ac:dyDescent="0.3">
      <c r="A8" s="11"/>
      <c r="B8" s="12" t="s">
        <v>3</v>
      </c>
      <c r="C8" s="30">
        <f>C33</f>
        <v>31394.689999999995</v>
      </c>
      <c r="D8" s="30">
        <f>D33</f>
        <v>48444.22</v>
      </c>
      <c r="E8" s="30">
        <f>E33</f>
        <v>48444.22</v>
      </c>
      <c r="F8" s="30">
        <f>F33</f>
        <v>45250.109999999993</v>
      </c>
      <c r="G8" s="31">
        <f>F8/C8*100</f>
        <v>144.13300465779403</v>
      </c>
      <c r="H8" s="31">
        <f t="shared" ref="H8" si="1">F8/E8*100</f>
        <v>93.406623122428215</v>
      </c>
    </row>
    <row r="9" spans="1:8" ht="16.5" thickBot="1" x14ac:dyDescent="0.3">
      <c r="A9" s="103" t="s">
        <v>20</v>
      </c>
      <c r="B9" s="107"/>
      <c r="C9" s="107"/>
      <c r="D9" s="107"/>
      <c r="E9" s="107"/>
      <c r="F9" s="107"/>
      <c r="G9" s="107"/>
      <c r="H9" s="104"/>
    </row>
    <row r="10" spans="1:8" ht="48" thickBot="1" x14ac:dyDescent="0.3">
      <c r="A10" s="2" t="s">
        <v>1</v>
      </c>
      <c r="B10" s="3" t="s">
        <v>2</v>
      </c>
      <c r="C10" s="18" t="s">
        <v>126</v>
      </c>
      <c r="D10" s="18" t="s">
        <v>127</v>
      </c>
      <c r="E10" s="18" t="s">
        <v>128</v>
      </c>
      <c r="F10" s="18" t="s">
        <v>129</v>
      </c>
      <c r="G10" s="18" t="s">
        <v>38</v>
      </c>
      <c r="H10" s="18" t="s">
        <v>9</v>
      </c>
    </row>
    <row r="11" spans="1:8" ht="16.5" thickBot="1" x14ac:dyDescent="0.3">
      <c r="A11" s="44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1:8" ht="16.5" thickBot="1" x14ac:dyDescent="0.3">
      <c r="A12" s="45" t="s">
        <v>45</v>
      </c>
      <c r="B12" s="57" t="s">
        <v>64</v>
      </c>
      <c r="C12" s="15">
        <v>1935.06</v>
      </c>
      <c r="D12" s="15">
        <v>1990</v>
      </c>
      <c r="E12" s="15">
        <v>1990</v>
      </c>
      <c r="F12" s="15">
        <v>2080.7399999999998</v>
      </c>
      <c r="G12" s="34">
        <f t="shared" ref="G12:G33" si="2">F12/C12*100</f>
        <v>107.52844873027192</v>
      </c>
      <c r="H12" s="34">
        <f t="shared" ref="H12:H33" si="3">F12/E12*100</f>
        <v>104.55979899497487</v>
      </c>
    </row>
    <row r="13" spans="1:8" ht="16.5" thickBot="1" x14ac:dyDescent="0.3">
      <c r="A13" s="45">
        <v>3213</v>
      </c>
      <c r="B13" s="52" t="s">
        <v>81</v>
      </c>
      <c r="C13" s="15">
        <v>308.58</v>
      </c>
      <c r="D13" s="15">
        <v>305</v>
      </c>
      <c r="E13" s="15">
        <v>305</v>
      </c>
      <c r="F13" s="15">
        <v>123</v>
      </c>
      <c r="G13" s="34">
        <f>F13/C13*100</f>
        <v>39.860003888780874</v>
      </c>
      <c r="H13" s="34">
        <f>F13/E13*100</f>
        <v>40.327868852459012</v>
      </c>
    </row>
    <row r="14" spans="1:8" ht="16.5" thickBot="1" x14ac:dyDescent="0.3">
      <c r="A14" s="45">
        <v>3214</v>
      </c>
      <c r="B14" s="52" t="s">
        <v>82</v>
      </c>
      <c r="C14" s="15">
        <v>187.67</v>
      </c>
      <c r="D14" s="15">
        <v>270</v>
      </c>
      <c r="E14" s="15">
        <v>270</v>
      </c>
      <c r="F14" s="15">
        <v>172.62</v>
      </c>
      <c r="G14" s="34">
        <f>F14/C14*100</f>
        <v>91.98060425214473</v>
      </c>
      <c r="H14" s="34">
        <f>F14/E14*100</f>
        <v>63.93333333333333</v>
      </c>
    </row>
    <row r="15" spans="1:8" ht="26.25" thickBot="1" x14ac:dyDescent="0.3">
      <c r="A15" s="45" t="s">
        <v>47</v>
      </c>
      <c r="B15" s="52" t="s">
        <v>66</v>
      </c>
      <c r="C15" s="15">
        <v>3486.93</v>
      </c>
      <c r="D15" s="15">
        <v>3974.22</v>
      </c>
      <c r="E15" s="15">
        <v>3974.22</v>
      </c>
      <c r="F15" s="15">
        <v>3946.59</v>
      </c>
      <c r="G15" s="34">
        <f t="shared" si="2"/>
        <v>113.18236959158918</v>
      </c>
      <c r="H15" s="34">
        <f t="shared" si="3"/>
        <v>99.304769237737219</v>
      </c>
    </row>
    <row r="16" spans="1:8" ht="16.5" thickBot="1" x14ac:dyDescent="0.3">
      <c r="A16" s="45">
        <v>3223</v>
      </c>
      <c r="B16" s="52" t="s">
        <v>83</v>
      </c>
      <c r="C16" s="15">
        <v>12685.94</v>
      </c>
      <c r="D16" s="15">
        <v>19690</v>
      </c>
      <c r="E16" s="15">
        <v>19690</v>
      </c>
      <c r="F16" s="15">
        <v>24778.84</v>
      </c>
      <c r="G16" s="34">
        <f t="shared" ref="G16:G17" si="4">F16/C16*100</f>
        <v>195.32521831255704</v>
      </c>
      <c r="H16" s="34">
        <f t="shared" ref="H16:H17" si="5">F16/E16*100</f>
        <v>125.84479431183343</v>
      </c>
    </row>
    <row r="17" spans="1:8" ht="26.25" thickBot="1" x14ac:dyDescent="0.3">
      <c r="A17" s="45">
        <v>3224</v>
      </c>
      <c r="B17" s="52" t="s">
        <v>84</v>
      </c>
      <c r="C17" s="15">
        <v>179.05</v>
      </c>
      <c r="D17" s="15">
        <v>400</v>
      </c>
      <c r="E17" s="15">
        <v>400</v>
      </c>
      <c r="F17" s="15">
        <v>944.28</v>
      </c>
      <c r="G17" s="34">
        <f t="shared" si="4"/>
        <v>527.38341245462163</v>
      </c>
      <c r="H17" s="34">
        <f t="shared" si="5"/>
        <v>236.07</v>
      </c>
    </row>
    <row r="18" spans="1:8" ht="16.5" thickBot="1" x14ac:dyDescent="0.3">
      <c r="A18" s="45" t="s">
        <v>49</v>
      </c>
      <c r="B18" s="52" t="s">
        <v>68</v>
      </c>
      <c r="C18" s="15">
        <v>0</v>
      </c>
      <c r="D18" s="15">
        <v>0</v>
      </c>
      <c r="E18" s="15">
        <v>0</v>
      </c>
      <c r="F18" s="15">
        <v>0</v>
      </c>
      <c r="G18" s="34" t="e">
        <f t="shared" si="2"/>
        <v>#DIV/0!</v>
      </c>
      <c r="H18" s="34" t="e">
        <f t="shared" si="3"/>
        <v>#DIV/0!</v>
      </c>
    </row>
    <row r="19" spans="1:8" ht="26.25" thickBot="1" x14ac:dyDescent="0.3">
      <c r="A19" s="45">
        <v>3227</v>
      </c>
      <c r="B19" s="52" t="s">
        <v>92</v>
      </c>
      <c r="C19" s="15">
        <v>0</v>
      </c>
      <c r="D19" s="15">
        <v>0</v>
      </c>
      <c r="E19" s="15">
        <v>0</v>
      </c>
      <c r="F19" s="15">
        <v>0</v>
      </c>
      <c r="G19" s="34" t="e">
        <f t="shared" si="2"/>
        <v>#DIV/0!</v>
      </c>
      <c r="H19" s="34" t="e">
        <f t="shared" si="3"/>
        <v>#DIV/0!</v>
      </c>
    </row>
    <row r="20" spans="1:8" ht="16.5" thickBot="1" x14ac:dyDescent="0.3">
      <c r="A20" s="45" t="s">
        <v>50</v>
      </c>
      <c r="B20" s="52" t="s">
        <v>69</v>
      </c>
      <c r="C20" s="15">
        <v>1546.89</v>
      </c>
      <c r="D20" s="15">
        <v>2600</v>
      </c>
      <c r="E20" s="15">
        <v>2600</v>
      </c>
      <c r="F20" s="15">
        <v>1439.64</v>
      </c>
      <c r="G20" s="34">
        <f t="shared" ref="G20:G31" si="6">F20/C20*100</f>
        <v>93.066733898337958</v>
      </c>
      <c r="H20" s="34">
        <f t="shared" ref="H20:H31" si="7">F20/E20*100</f>
        <v>55.370769230769234</v>
      </c>
    </row>
    <row r="21" spans="1:8" ht="26.25" thickBot="1" x14ac:dyDescent="0.3">
      <c r="A21" s="45">
        <v>3232</v>
      </c>
      <c r="B21" s="52" t="s">
        <v>85</v>
      </c>
      <c r="C21" s="15">
        <v>1894.61</v>
      </c>
      <c r="D21" s="15">
        <v>3980</v>
      </c>
      <c r="E21" s="15">
        <v>3980</v>
      </c>
      <c r="F21" s="15">
        <v>1699.15</v>
      </c>
      <c r="G21" s="34">
        <f t="shared" si="6"/>
        <v>89.683364914151213</v>
      </c>
      <c r="H21" s="34">
        <f t="shared" si="7"/>
        <v>42.692211055276388</v>
      </c>
    </row>
    <row r="22" spans="1:8" ht="16.5" thickBot="1" x14ac:dyDescent="0.3">
      <c r="A22" s="45">
        <v>3234</v>
      </c>
      <c r="B22" s="52" t="s">
        <v>86</v>
      </c>
      <c r="C22" s="15">
        <v>3259.03</v>
      </c>
      <c r="D22" s="15">
        <v>5310</v>
      </c>
      <c r="E22" s="15">
        <v>5310</v>
      </c>
      <c r="F22" s="15">
        <v>3853.67</v>
      </c>
      <c r="G22" s="34">
        <f t="shared" si="6"/>
        <v>118.24591979822216</v>
      </c>
      <c r="H22" s="34">
        <f t="shared" si="7"/>
        <v>72.573822975517885</v>
      </c>
    </row>
    <row r="23" spans="1:8" ht="16.5" thickBot="1" x14ac:dyDescent="0.3">
      <c r="A23" s="45" t="s">
        <v>51</v>
      </c>
      <c r="B23" s="52" t="s">
        <v>70</v>
      </c>
      <c r="C23" s="15">
        <v>81.67</v>
      </c>
      <c r="D23" s="15">
        <v>1410</v>
      </c>
      <c r="E23" s="15">
        <v>1410</v>
      </c>
      <c r="F23" s="15">
        <v>0</v>
      </c>
      <c r="G23" s="34">
        <f t="shared" si="6"/>
        <v>0</v>
      </c>
      <c r="H23" s="34">
        <f t="shared" si="7"/>
        <v>0</v>
      </c>
    </row>
    <row r="24" spans="1:8" ht="16.5" thickBot="1" x14ac:dyDescent="0.3">
      <c r="A24" s="45" t="s">
        <v>52</v>
      </c>
      <c r="B24" s="52" t="s">
        <v>71</v>
      </c>
      <c r="C24" s="15">
        <v>878.46</v>
      </c>
      <c r="D24" s="15">
        <v>1855</v>
      </c>
      <c r="E24" s="15">
        <v>1855</v>
      </c>
      <c r="F24" s="15">
        <v>1019.93</v>
      </c>
      <c r="G24" s="34">
        <f t="shared" si="6"/>
        <v>116.10431892174941</v>
      </c>
      <c r="H24" s="34">
        <f t="shared" si="7"/>
        <v>54.982749326145552</v>
      </c>
    </row>
    <row r="25" spans="1:8" ht="16.5" thickBot="1" x14ac:dyDescent="0.3">
      <c r="A25" s="45">
        <v>3238</v>
      </c>
      <c r="B25" s="52" t="s">
        <v>87</v>
      </c>
      <c r="C25" s="15">
        <v>699.45</v>
      </c>
      <c r="D25" s="15">
        <v>1235</v>
      </c>
      <c r="E25" s="15">
        <v>1235</v>
      </c>
      <c r="F25" s="15">
        <v>933.45</v>
      </c>
      <c r="G25" s="34">
        <f t="shared" si="6"/>
        <v>133.45485738794767</v>
      </c>
      <c r="H25" s="34">
        <f t="shared" si="7"/>
        <v>75.582995951417004</v>
      </c>
    </row>
    <row r="26" spans="1:8" ht="16.5" thickBot="1" x14ac:dyDescent="0.3">
      <c r="A26" s="45">
        <v>3239</v>
      </c>
      <c r="B26" s="52" t="s">
        <v>88</v>
      </c>
      <c r="C26" s="15">
        <v>0</v>
      </c>
      <c r="D26" s="15">
        <v>0</v>
      </c>
      <c r="E26" s="15">
        <v>0</v>
      </c>
      <c r="F26" s="15">
        <v>0</v>
      </c>
      <c r="G26" s="34" t="e">
        <f t="shared" si="6"/>
        <v>#DIV/0!</v>
      </c>
      <c r="H26" s="34" t="e">
        <f t="shared" si="7"/>
        <v>#DIV/0!</v>
      </c>
    </row>
    <row r="27" spans="1:8" ht="16.5" thickBot="1" x14ac:dyDescent="0.3">
      <c r="A27" s="45">
        <v>3292</v>
      </c>
      <c r="B27" s="52" t="s">
        <v>89</v>
      </c>
      <c r="C27" s="15">
        <v>2396.39</v>
      </c>
      <c r="D27" s="15">
        <v>2635</v>
      </c>
      <c r="E27" s="15">
        <v>2635</v>
      </c>
      <c r="F27" s="15">
        <v>2697.71</v>
      </c>
      <c r="G27" s="34">
        <f t="shared" si="6"/>
        <v>112.57391326119705</v>
      </c>
      <c r="H27" s="34">
        <f t="shared" si="7"/>
        <v>102.37988614800759</v>
      </c>
    </row>
    <row r="28" spans="1:8" ht="16.5" thickBot="1" x14ac:dyDescent="0.3">
      <c r="A28" s="45">
        <v>3294</v>
      </c>
      <c r="B28" s="52" t="s">
        <v>90</v>
      </c>
      <c r="C28" s="15">
        <v>106.18</v>
      </c>
      <c r="D28" s="15">
        <v>135</v>
      </c>
      <c r="E28" s="15">
        <v>135</v>
      </c>
      <c r="F28" s="15">
        <v>108.09</v>
      </c>
      <c r="G28" s="34">
        <f t="shared" si="6"/>
        <v>101.79883217178376</v>
      </c>
      <c r="H28" s="34">
        <f t="shared" si="7"/>
        <v>80.066666666666663</v>
      </c>
    </row>
    <row r="29" spans="1:8" ht="16.5" thickBot="1" x14ac:dyDescent="0.3">
      <c r="A29" s="45" t="s">
        <v>55</v>
      </c>
      <c r="B29" s="52" t="s">
        <v>74</v>
      </c>
      <c r="C29" s="15">
        <v>396.51</v>
      </c>
      <c r="D29" s="15">
        <v>530</v>
      </c>
      <c r="E29" s="15">
        <v>530</v>
      </c>
      <c r="F29" s="15">
        <v>430.57</v>
      </c>
      <c r="G29" s="34">
        <f t="shared" si="6"/>
        <v>108.58994729010618</v>
      </c>
      <c r="H29" s="34">
        <f t="shared" si="7"/>
        <v>81.239622641509442</v>
      </c>
    </row>
    <row r="30" spans="1:8" ht="26.25" thickBot="1" x14ac:dyDescent="0.3">
      <c r="A30" s="45">
        <v>3431</v>
      </c>
      <c r="B30" s="52" t="s">
        <v>91</v>
      </c>
      <c r="C30" s="15">
        <v>1336.86</v>
      </c>
      <c r="D30" s="15">
        <v>1725</v>
      </c>
      <c r="E30" s="15">
        <v>1725</v>
      </c>
      <c r="F30" s="15">
        <v>1021.83</v>
      </c>
      <c r="G30" s="34">
        <f t="shared" si="6"/>
        <v>76.435079215475071</v>
      </c>
      <c r="H30" s="34">
        <f t="shared" si="7"/>
        <v>59.236521739130431</v>
      </c>
    </row>
    <row r="31" spans="1:8" ht="26.25" thickBot="1" x14ac:dyDescent="0.3">
      <c r="A31" s="45">
        <v>4227</v>
      </c>
      <c r="B31" s="52" t="s">
        <v>93</v>
      </c>
      <c r="C31" s="15">
        <v>0</v>
      </c>
      <c r="D31" s="15">
        <v>0</v>
      </c>
      <c r="E31" s="15">
        <v>0</v>
      </c>
      <c r="F31" s="15">
        <v>0</v>
      </c>
      <c r="G31" s="34" t="e">
        <f t="shared" si="6"/>
        <v>#DIV/0!</v>
      </c>
      <c r="H31" s="34" t="e">
        <f t="shared" si="7"/>
        <v>#DIV/0!</v>
      </c>
    </row>
    <row r="32" spans="1:8" ht="16.5" thickBot="1" x14ac:dyDescent="0.3">
      <c r="A32" s="45" t="s">
        <v>59</v>
      </c>
      <c r="B32" s="52" t="s">
        <v>78</v>
      </c>
      <c r="C32" s="15">
        <v>15.41</v>
      </c>
      <c r="D32" s="15">
        <v>400</v>
      </c>
      <c r="E32" s="15">
        <v>400</v>
      </c>
      <c r="F32" s="15">
        <v>0</v>
      </c>
      <c r="G32" s="34">
        <f t="shared" si="2"/>
        <v>0</v>
      </c>
      <c r="H32" s="34">
        <f t="shared" si="3"/>
        <v>0</v>
      </c>
    </row>
    <row r="33" spans="1:8" ht="16.5" thickBot="1" x14ac:dyDescent="0.3">
      <c r="A33" s="6"/>
      <c r="B33" s="58" t="s">
        <v>3</v>
      </c>
      <c r="C33" s="21">
        <f>SUM(C12:C32)</f>
        <v>31394.689999999995</v>
      </c>
      <c r="D33" s="21">
        <f>SUM(D12:D32)</f>
        <v>48444.22</v>
      </c>
      <c r="E33" s="21">
        <f>SUM(E12:E32)</f>
        <v>48444.22</v>
      </c>
      <c r="F33" s="21">
        <f>SUM(F12:F32)</f>
        <v>45250.109999999993</v>
      </c>
      <c r="G33" s="14">
        <f t="shared" si="2"/>
        <v>144.13300465779403</v>
      </c>
      <c r="H33" s="14">
        <f t="shared" si="3"/>
        <v>93.406623122428215</v>
      </c>
    </row>
    <row r="34" spans="1:8" ht="16.5" thickBot="1" x14ac:dyDescent="0.3">
      <c r="A34" s="1"/>
      <c r="B34" s="58"/>
      <c r="C34" s="43"/>
      <c r="D34" s="43"/>
      <c r="E34" s="43"/>
      <c r="F34" s="43"/>
      <c r="G34" s="34"/>
      <c r="H34" s="34"/>
    </row>
    <row r="35" spans="1:8" ht="53.25" customHeight="1" thickBot="1" x14ac:dyDescent="0.3">
      <c r="A35" s="105" t="s">
        <v>40</v>
      </c>
      <c r="B35" s="106"/>
      <c r="C35" s="18" t="s">
        <v>126</v>
      </c>
      <c r="D35" s="18" t="s">
        <v>127</v>
      </c>
      <c r="E35" s="18" t="s">
        <v>128</v>
      </c>
      <c r="F35" s="18" t="s">
        <v>129</v>
      </c>
      <c r="G35" s="18" t="s">
        <v>38</v>
      </c>
      <c r="H35" s="18" t="s">
        <v>9</v>
      </c>
    </row>
    <row r="36" spans="1:8" ht="16.5" customHeight="1" thickBot="1" x14ac:dyDescent="0.3">
      <c r="A36" s="22"/>
      <c r="B36" s="24"/>
      <c r="C36" s="5">
        <v>2</v>
      </c>
      <c r="D36" s="5">
        <v>3</v>
      </c>
      <c r="E36" s="5">
        <v>4</v>
      </c>
      <c r="F36" s="5">
        <v>5</v>
      </c>
      <c r="G36" s="5">
        <v>6</v>
      </c>
      <c r="H36" s="5">
        <v>7</v>
      </c>
    </row>
    <row r="37" spans="1:8" ht="16.5" thickBot="1" x14ac:dyDescent="0.3">
      <c r="A37" s="8"/>
      <c r="B37" s="9" t="s">
        <v>3</v>
      </c>
      <c r="C37" s="33">
        <f>C56+C74+C81+C98+C106+C134+C145+C179+C193+C204+C218</f>
        <v>674033.49</v>
      </c>
      <c r="D37" s="33">
        <f>D56+D74+D81+D98+D106+D134+D145+D179+D193+D204+D218</f>
        <v>1551230</v>
      </c>
      <c r="E37" s="33">
        <f>E56+E74+E81+E98+E106+E134+E145+E150+E179+E193+E204+E218</f>
        <v>1643149</v>
      </c>
      <c r="F37" s="33">
        <f>F56+F74+F81+F98+F106+F134+F145+F179+F193+F204+F218</f>
        <v>848284.07999999984</v>
      </c>
      <c r="G37" s="31">
        <f>F37/C37*100</f>
        <v>125.85191872291091</v>
      </c>
      <c r="H37" s="31">
        <f t="shared" ref="H37" si="8">F37/E37*100</f>
        <v>51.625511746043721</v>
      </c>
    </row>
    <row r="38" spans="1:8" ht="16.5" thickBot="1" x14ac:dyDescent="0.3">
      <c r="A38" s="103" t="s">
        <v>21</v>
      </c>
      <c r="B38" s="107"/>
      <c r="C38" s="107"/>
      <c r="D38" s="107"/>
      <c r="E38" s="107"/>
      <c r="F38" s="107"/>
      <c r="G38" s="107"/>
      <c r="H38" s="104"/>
    </row>
    <row r="39" spans="1:8" ht="48.75" customHeight="1" thickBot="1" x14ac:dyDescent="0.3">
      <c r="A39" s="2" t="s">
        <v>1</v>
      </c>
      <c r="B39" s="3" t="s">
        <v>2</v>
      </c>
      <c r="C39" s="18" t="s">
        <v>126</v>
      </c>
      <c r="D39" s="18" t="s">
        <v>127</v>
      </c>
      <c r="E39" s="18" t="s">
        <v>128</v>
      </c>
      <c r="F39" s="18" t="s">
        <v>129</v>
      </c>
      <c r="G39" s="18" t="s">
        <v>38</v>
      </c>
      <c r="H39" s="18" t="s">
        <v>9</v>
      </c>
    </row>
    <row r="40" spans="1:8" ht="16.5" thickBot="1" x14ac:dyDescent="0.3">
      <c r="A40" s="25"/>
      <c r="B40" s="26">
        <v>1</v>
      </c>
      <c r="C40" s="5">
        <v>2</v>
      </c>
      <c r="D40" s="5">
        <v>3</v>
      </c>
      <c r="E40" s="5">
        <v>4</v>
      </c>
      <c r="F40" s="5">
        <v>5</v>
      </c>
      <c r="G40" s="5">
        <v>6</v>
      </c>
      <c r="H40" s="5">
        <v>7</v>
      </c>
    </row>
    <row r="41" spans="1:8" ht="16.5" thickBot="1" x14ac:dyDescent="0.3">
      <c r="A41" s="45" t="s">
        <v>41</v>
      </c>
      <c r="B41" s="57" t="s">
        <v>60</v>
      </c>
      <c r="C41" s="15">
        <v>15155.45</v>
      </c>
      <c r="D41" s="15">
        <v>29700</v>
      </c>
      <c r="E41" s="15">
        <v>29700</v>
      </c>
      <c r="F41" s="15">
        <v>17693.29</v>
      </c>
      <c r="G41" s="34">
        <f>F41/C41*100</f>
        <v>116.74539522086114</v>
      </c>
      <c r="H41" s="34">
        <f t="shared" ref="H41:H56" si="9">F41/E41*100</f>
        <v>59.573367003367004</v>
      </c>
    </row>
    <row r="42" spans="1:8" ht="16.5" thickBot="1" x14ac:dyDescent="0.3">
      <c r="A42" s="45" t="s">
        <v>42</v>
      </c>
      <c r="B42" s="52" t="s">
        <v>61</v>
      </c>
      <c r="C42" s="15">
        <v>0</v>
      </c>
      <c r="D42" s="15">
        <v>3250</v>
      </c>
      <c r="E42" s="15">
        <v>3250</v>
      </c>
      <c r="F42" s="15">
        <v>583.04</v>
      </c>
      <c r="G42" s="34" t="e">
        <f t="shared" ref="G42:G56" si="10">F42/C42*100</f>
        <v>#DIV/0!</v>
      </c>
      <c r="H42" s="34">
        <f t="shared" si="9"/>
        <v>17.939692307692308</v>
      </c>
    </row>
    <row r="43" spans="1:8" ht="26.25" thickBot="1" x14ac:dyDescent="0.3">
      <c r="A43" s="45" t="s">
        <v>43</v>
      </c>
      <c r="B43" s="52" t="s">
        <v>62</v>
      </c>
      <c r="C43" s="15">
        <v>2500.66</v>
      </c>
      <c r="D43" s="15">
        <v>4900</v>
      </c>
      <c r="E43" s="15">
        <v>4900</v>
      </c>
      <c r="F43" s="15">
        <v>2919.39</v>
      </c>
      <c r="G43" s="34">
        <f t="shared" si="10"/>
        <v>116.74477937824415</v>
      </c>
      <c r="H43" s="34">
        <f t="shared" si="9"/>
        <v>59.57938775510204</v>
      </c>
    </row>
    <row r="44" spans="1:8" ht="16.5" thickBot="1" x14ac:dyDescent="0.3">
      <c r="A44" s="45" t="s">
        <v>45</v>
      </c>
      <c r="B44" s="52" t="s">
        <v>64</v>
      </c>
      <c r="C44" s="15">
        <v>737.94</v>
      </c>
      <c r="D44" s="15">
        <v>870</v>
      </c>
      <c r="E44" s="15">
        <v>870</v>
      </c>
      <c r="F44" s="15">
        <v>376.04</v>
      </c>
      <c r="G44" s="34">
        <f t="shared" si="10"/>
        <v>50.958072472016688</v>
      </c>
      <c r="H44" s="34">
        <f t="shared" si="9"/>
        <v>43.222988505747125</v>
      </c>
    </row>
    <row r="45" spans="1:8" ht="26.25" thickBot="1" x14ac:dyDescent="0.3">
      <c r="A45" s="45" t="s">
        <v>46</v>
      </c>
      <c r="B45" s="52" t="s">
        <v>65</v>
      </c>
      <c r="C45" s="15">
        <v>2848.01</v>
      </c>
      <c r="D45" s="15">
        <v>4780</v>
      </c>
      <c r="E45" s="15">
        <v>4780</v>
      </c>
      <c r="F45" s="15">
        <v>2227.52</v>
      </c>
      <c r="G45" s="34">
        <f t="shared" si="10"/>
        <v>78.213208521037487</v>
      </c>
      <c r="H45" s="34">
        <f t="shared" si="9"/>
        <v>46.600836820083678</v>
      </c>
    </row>
    <row r="46" spans="1:8" ht="24" customHeight="1" thickBot="1" x14ac:dyDescent="0.3">
      <c r="A46" s="45" t="s">
        <v>47</v>
      </c>
      <c r="B46" s="52" t="s">
        <v>66</v>
      </c>
      <c r="C46" s="15">
        <v>84.9</v>
      </c>
      <c r="D46" s="15">
        <v>270</v>
      </c>
      <c r="E46" s="15">
        <v>270</v>
      </c>
      <c r="F46" s="15">
        <v>247.44</v>
      </c>
      <c r="G46" s="34">
        <f t="shared" si="10"/>
        <v>291.44876325088336</v>
      </c>
      <c r="H46" s="34">
        <f t="shared" si="9"/>
        <v>91.644444444444446</v>
      </c>
    </row>
    <row r="47" spans="1:8" ht="16.5" thickBot="1" x14ac:dyDescent="0.3">
      <c r="A47" s="45" t="s">
        <v>48</v>
      </c>
      <c r="B47" s="52" t="s">
        <v>67</v>
      </c>
      <c r="C47" s="15">
        <v>2757.32</v>
      </c>
      <c r="D47" s="15">
        <v>8760</v>
      </c>
      <c r="E47" s="15">
        <v>8760</v>
      </c>
      <c r="F47" s="15">
        <v>6365.88</v>
      </c>
      <c r="G47" s="34">
        <f t="shared" si="10"/>
        <v>230.87200615090015</v>
      </c>
      <c r="H47" s="34">
        <f t="shared" si="9"/>
        <v>72.669863013698631</v>
      </c>
    </row>
    <row r="48" spans="1:8" ht="26.25" thickBot="1" x14ac:dyDescent="0.3">
      <c r="A48" s="45">
        <v>3232</v>
      </c>
      <c r="B48" s="52" t="s">
        <v>85</v>
      </c>
      <c r="C48" s="15">
        <v>1733.68</v>
      </c>
      <c r="D48" s="15">
        <v>3900</v>
      </c>
      <c r="E48" s="15">
        <v>3900</v>
      </c>
      <c r="F48" s="15">
        <v>0</v>
      </c>
      <c r="G48" s="34">
        <f t="shared" ref="G48" si="11">F48/C48*100</f>
        <v>0</v>
      </c>
      <c r="H48" s="34">
        <f t="shared" ref="H48" si="12">F48/E48*100</f>
        <v>0</v>
      </c>
    </row>
    <row r="49" spans="1:8" ht="16.5" thickBot="1" x14ac:dyDescent="0.3">
      <c r="A49" s="45" t="s">
        <v>52</v>
      </c>
      <c r="B49" s="52" t="s">
        <v>71</v>
      </c>
      <c r="C49" s="15">
        <v>1083.02</v>
      </c>
      <c r="D49" s="15">
        <v>2380</v>
      </c>
      <c r="E49" s="15">
        <v>2380</v>
      </c>
      <c r="F49" s="15">
        <v>1220.6099999999999</v>
      </c>
      <c r="G49" s="34">
        <f t="shared" si="10"/>
        <v>112.70428985614301</v>
      </c>
      <c r="H49" s="34">
        <f t="shared" si="9"/>
        <v>51.286134453781507</v>
      </c>
    </row>
    <row r="50" spans="1:8" ht="26.25" thickBot="1" x14ac:dyDescent="0.3">
      <c r="A50" s="45">
        <v>3241</v>
      </c>
      <c r="B50" s="52" t="s">
        <v>94</v>
      </c>
      <c r="C50" s="15">
        <v>106.18</v>
      </c>
      <c r="D50" s="15">
        <v>350</v>
      </c>
      <c r="E50" s="15">
        <v>350</v>
      </c>
      <c r="F50" s="15">
        <v>60</v>
      </c>
      <c r="G50" s="34">
        <f t="shared" ref="G50" si="13">F50/C50*100</f>
        <v>56.507816914673192</v>
      </c>
      <c r="H50" s="34">
        <f t="shared" ref="H50" si="14">F50/E50*100</f>
        <v>17.142857142857142</v>
      </c>
    </row>
    <row r="51" spans="1:8" ht="16.5" thickBot="1" x14ac:dyDescent="0.3">
      <c r="A51" s="45" t="s">
        <v>55</v>
      </c>
      <c r="B51" s="52" t="s">
        <v>74</v>
      </c>
      <c r="C51" s="15">
        <v>0</v>
      </c>
      <c r="D51" s="15">
        <v>1330</v>
      </c>
      <c r="E51" s="15">
        <v>1330</v>
      </c>
      <c r="F51" s="15">
        <v>83</v>
      </c>
      <c r="G51" s="34" t="e">
        <f t="shared" ref="G51:G52" si="15">F51/C51*100</f>
        <v>#DIV/0!</v>
      </c>
      <c r="H51" s="34">
        <f t="shared" ref="H51:H52" si="16">F51/E51*100</f>
        <v>6.2406015037593985</v>
      </c>
    </row>
    <row r="52" spans="1:8" ht="16.5" thickBot="1" x14ac:dyDescent="0.3">
      <c r="A52" s="45">
        <v>4226</v>
      </c>
      <c r="B52" s="52" t="s">
        <v>96</v>
      </c>
      <c r="C52" s="15">
        <v>2654.46</v>
      </c>
      <c r="D52" s="15">
        <v>0</v>
      </c>
      <c r="E52" s="15">
        <v>0</v>
      </c>
      <c r="F52" s="15">
        <v>0</v>
      </c>
      <c r="G52" s="34">
        <f t="shared" si="15"/>
        <v>0</v>
      </c>
      <c r="H52" s="34" t="e">
        <f t="shared" si="16"/>
        <v>#DIV/0!</v>
      </c>
    </row>
    <row r="53" spans="1:8" ht="16.5" thickBot="1" x14ac:dyDescent="0.3">
      <c r="A53" s="45">
        <v>42411</v>
      </c>
      <c r="B53" s="64" t="s">
        <v>78</v>
      </c>
      <c r="C53" s="15">
        <v>73</v>
      </c>
      <c r="D53" s="15">
        <v>0</v>
      </c>
      <c r="E53" s="15">
        <v>0</v>
      </c>
      <c r="F53" s="15">
        <v>0</v>
      </c>
      <c r="G53" s="34">
        <f t="shared" si="10"/>
        <v>0</v>
      </c>
      <c r="H53" s="34" t="e">
        <f t="shared" si="9"/>
        <v>#DIV/0!</v>
      </c>
    </row>
    <row r="54" spans="1:8" ht="26.25" thickBot="1" x14ac:dyDescent="0.3">
      <c r="A54" s="45">
        <v>4511</v>
      </c>
      <c r="B54" s="52" t="s">
        <v>133</v>
      </c>
      <c r="C54" s="15">
        <v>0</v>
      </c>
      <c r="D54" s="15">
        <v>0</v>
      </c>
      <c r="E54" s="15">
        <v>0</v>
      </c>
      <c r="F54" s="15">
        <v>72000</v>
      </c>
      <c r="G54" s="34" t="e">
        <f t="shared" si="10"/>
        <v>#DIV/0!</v>
      </c>
      <c r="H54" s="34" t="e">
        <f t="shared" si="9"/>
        <v>#DIV/0!</v>
      </c>
    </row>
    <row r="55" spans="1:8" ht="26.25" thickBot="1" x14ac:dyDescent="0.3">
      <c r="A55" s="53">
        <v>4521</v>
      </c>
      <c r="B55" s="54" t="s">
        <v>136</v>
      </c>
      <c r="C55" s="15">
        <v>0</v>
      </c>
      <c r="D55" s="15">
        <v>0</v>
      </c>
      <c r="E55" s="15">
        <v>0</v>
      </c>
      <c r="F55" s="15">
        <v>139.36000000000001</v>
      </c>
      <c r="G55" s="34" t="e">
        <f t="shared" si="10"/>
        <v>#DIV/0!</v>
      </c>
      <c r="H55" s="34" t="e">
        <f t="shared" si="9"/>
        <v>#DIV/0!</v>
      </c>
    </row>
    <row r="56" spans="1:8" ht="16.5" thickBot="1" x14ac:dyDescent="0.3">
      <c r="A56" s="6"/>
      <c r="B56" s="7" t="s">
        <v>3</v>
      </c>
      <c r="C56" s="16">
        <f>SUM(C41:C55)</f>
        <v>29734.62</v>
      </c>
      <c r="D56" s="16">
        <f>SUM(D41:D55)</f>
        <v>60490</v>
      </c>
      <c r="E56" s="16">
        <f>SUM(E41:E55)</f>
        <v>60490</v>
      </c>
      <c r="F56" s="16">
        <f>SUM(F41:F55)</f>
        <v>103915.57</v>
      </c>
      <c r="G56" s="14">
        <f t="shared" si="10"/>
        <v>349.47670425921035</v>
      </c>
      <c r="H56" s="14">
        <f t="shared" si="9"/>
        <v>171.78966771367169</v>
      </c>
    </row>
    <row r="57" spans="1:8" ht="16.5" customHeight="1" thickBot="1" x14ac:dyDescent="0.3">
      <c r="A57" s="103" t="s">
        <v>4</v>
      </c>
      <c r="B57" s="107"/>
      <c r="C57" s="107"/>
      <c r="D57" s="107"/>
      <c r="E57" s="107"/>
      <c r="F57" s="107"/>
      <c r="G57" s="107"/>
      <c r="H57" s="104"/>
    </row>
    <row r="58" spans="1:8" ht="47.25" customHeight="1" thickBot="1" x14ac:dyDescent="0.3">
      <c r="A58" s="2" t="s">
        <v>1</v>
      </c>
      <c r="B58" s="3" t="s">
        <v>2</v>
      </c>
      <c r="C58" s="18" t="s">
        <v>126</v>
      </c>
      <c r="D58" s="18" t="s">
        <v>127</v>
      </c>
      <c r="E58" s="18" t="s">
        <v>128</v>
      </c>
      <c r="F58" s="18" t="s">
        <v>129</v>
      </c>
      <c r="G58" s="18" t="s">
        <v>38</v>
      </c>
      <c r="H58" s="18" t="s">
        <v>9</v>
      </c>
    </row>
    <row r="59" spans="1:8" ht="16.5" thickBot="1" x14ac:dyDescent="0.3">
      <c r="A59" s="4"/>
      <c r="B59" s="5">
        <v>1</v>
      </c>
      <c r="C59" s="5">
        <v>2</v>
      </c>
      <c r="D59" s="5">
        <v>3</v>
      </c>
      <c r="E59" s="5">
        <v>4</v>
      </c>
      <c r="F59" s="5">
        <v>5</v>
      </c>
      <c r="G59" s="5">
        <v>6</v>
      </c>
      <c r="H59" s="5">
        <v>7</v>
      </c>
    </row>
    <row r="60" spans="1:8" ht="16.5" thickBot="1" x14ac:dyDescent="0.3">
      <c r="A60" s="45" t="s">
        <v>45</v>
      </c>
      <c r="B60" s="57" t="s">
        <v>64</v>
      </c>
      <c r="C60" s="15">
        <v>0</v>
      </c>
      <c r="D60" s="15">
        <v>150</v>
      </c>
      <c r="E60" s="15">
        <v>150</v>
      </c>
      <c r="F60" s="15">
        <v>0</v>
      </c>
      <c r="G60" s="34" t="e">
        <f>F60/C60*100</f>
        <v>#DIV/0!</v>
      </c>
      <c r="H60" s="34">
        <f t="shared" ref="H60:H74" si="17">F60/E60*100</f>
        <v>0</v>
      </c>
    </row>
    <row r="61" spans="1:8" ht="26.25" thickBot="1" x14ac:dyDescent="0.3">
      <c r="A61" s="45" t="s">
        <v>47</v>
      </c>
      <c r="B61" s="52" t="s">
        <v>66</v>
      </c>
      <c r="C61" s="15">
        <v>131.75</v>
      </c>
      <c r="D61" s="15">
        <v>400</v>
      </c>
      <c r="E61" s="15">
        <v>400</v>
      </c>
      <c r="F61" s="15">
        <v>759.35</v>
      </c>
      <c r="G61" s="34">
        <f t="shared" ref="G61:G74" si="18">F61/C61*100</f>
        <v>576.35673624288427</v>
      </c>
      <c r="H61" s="34">
        <f t="shared" si="17"/>
        <v>189.83750000000001</v>
      </c>
    </row>
    <row r="62" spans="1:8" ht="16.5" thickBot="1" x14ac:dyDescent="0.3">
      <c r="A62" s="45" t="s">
        <v>48</v>
      </c>
      <c r="B62" s="52" t="s">
        <v>67</v>
      </c>
      <c r="C62" s="15">
        <v>103.79</v>
      </c>
      <c r="D62" s="15">
        <v>1000</v>
      </c>
      <c r="E62" s="15">
        <v>0</v>
      </c>
      <c r="F62" s="15">
        <v>0</v>
      </c>
      <c r="G62" s="34">
        <f t="shared" si="18"/>
        <v>0</v>
      </c>
      <c r="H62" s="34" t="e">
        <f t="shared" si="17"/>
        <v>#DIV/0!</v>
      </c>
    </row>
    <row r="63" spans="1:8" ht="16.5" thickBot="1" x14ac:dyDescent="0.3">
      <c r="A63" s="45">
        <v>3223</v>
      </c>
      <c r="B63" s="52" t="s">
        <v>83</v>
      </c>
      <c r="C63" s="15"/>
      <c r="D63" s="15"/>
      <c r="E63" s="15">
        <v>417</v>
      </c>
      <c r="F63" s="15">
        <v>0</v>
      </c>
      <c r="G63" s="34" t="e">
        <f t="shared" ref="G63" si="19">F63/C63*100</f>
        <v>#DIV/0!</v>
      </c>
      <c r="H63" s="34">
        <f t="shared" ref="H63" si="20">F63/E63*100</f>
        <v>0</v>
      </c>
    </row>
    <row r="64" spans="1:8" ht="26.25" thickBot="1" x14ac:dyDescent="0.3">
      <c r="A64" s="45">
        <v>3224</v>
      </c>
      <c r="B64" s="52" t="s">
        <v>84</v>
      </c>
      <c r="C64" s="15">
        <v>136.99</v>
      </c>
      <c r="D64" s="15">
        <v>400</v>
      </c>
      <c r="E64" s="15">
        <v>400</v>
      </c>
      <c r="F64" s="15">
        <v>0</v>
      </c>
      <c r="G64" s="34">
        <f t="shared" ref="G64" si="21">F64/C64*100</f>
        <v>0</v>
      </c>
      <c r="H64" s="34">
        <f t="shared" ref="H64" si="22">F64/E64*100</f>
        <v>0</v>
      </c>
    </row>
    <row r="65" spans="1:8" ht="16.5" customHeight="1" thickBot="1" x14ac:dyDescent="0.3">
      <c r="A65" s="45" t="s">
        <v>49</v>
      </c>
      <c r="B65" s="52" t="s">
        <v>68</v>
      </c>
      <c r="C65" s="15">
        <v>0</v>
      </c>
      <c r="D65" s="15">
        <v>150</v>
      </c>
      <c r="E65" s="15">
        <v>300</v>
      </c>
      <c r="F65" s="15">
        <v>0</v>
      </c>
      <c r="G65" s="34" t="e">
        <f t="shared" si="18"/>
        <v>#DIV/0!</v>
      </c>
      <c r="H65" s="34">
        <f t="shared" si="17"/>
        <v>0</v>
      </c>
    </row>
    <row r="66" spans="1:8" ht="24" customHeight="1" thickBot="1" x14ac:dyDescent="0.3">
      <c r="A66" s="45">
        <v>3232</v>
      </c>
      <c r="B66" s="52" t="s">
        <v>85</v>
      </c>
      <c r="C66" s="15">
        <v>0</v>
      </c>
      <c r="D66" s="15">
        <v>1000</v>
      </c>
      <c r="E66" s="15">
        <v>1000</v>
      </c>
      <c r="F66" s="15">
        <v>164.26</v>
      </c>
      <c r="G66" s="34" t="e">
        <f t="shared" si="18"/>
        <v>#DIV/0!</v>
      </c>
      <c r="H66" s="34">
        <f t="shared" si="17"/>
        <v>16.425999999999998</v>
      </c>
    </row>
    <row r="67" spans="1:8" ht="24" customHeight="1" thickBot="1" x14ac:dyDescent="0.3">
      <c r="A67" s="45">
        <v>3234</v>
      </c>
      <c r="B67" s="52" t="s">
        <v>86</v>
      </c>
      <c r="C67" s="15">
        <v>0</v>
      </c>
      <c r="D67" s="15">
        <v>0</v>
      </c>
      <c r="E67" s="15">
        <v>200</v>
      </c>
      <c r="F67" s="15">
        <v>0</v>
      </c>
      <c r="G67" s="34" t="e">
        <f t="shared" si="18"/>
        <v>#DIV/0!</v>
      </c>
      <c r="H67" s="34">
        <f t="shared" si="17"/>
        <v>0</v>
      </c>
    </row>
    <row r="68" spans="1:8" ht="16.5" thickBot="1" x14ac:dyDescent="0.3">
      <c r="A68" s="45">
        <v>3239</v>
      </c>
      <c r="B68" s="52" t="s">
        <v>88</v>
      </c>
      <c r="C68" s="15">
        <v>418.87</v>
      </c>
      <c r="D68" s="15">
        <v>300</v>
      </c>
      <c r="E68" s="15">
        <v>300</v>
      </c>
      <c r="F68" s="15">
        <v>469.46</v>
      </c>
      <c r="G68" s="34">
        <f t="shared" ref="G68" si="23">F68/C68*100</f>
        <v>112.07773294817007</v>
      </c>
      <c r="H68" s="34">
        <f t="shared" ref="H68" si="24">F68/E68*100</f>
        <v>156.48666666666665</v>
      </c>
    </row>
    <row r="69" spans="1:8" ht="27.75" customHeight="1" thickBot="1" x14ac:dyDescent="0.3">
      <c r="A69" s="45">
        <v>3292</v>
      </c>
      <c r="B69" s="52" t="s">
        <v>89</v>
      </c>
      <c r="C69" s="15">
        <v>0</v>
      </c>
      <c r="D69" s="15">
        <v>0</v>
      </c>
      <c r="E69" s="15"/>
      <c r="F69" s="15">
        <v>0</v>
      </c>
      <c r="G69" s="34" t="e">
        <f t="shared" ref="G69:G70" si="25">F69/C69*100</f>
        <v>#DIV/0!</v>
      </c>
      <c r="H69" s="34" t="e">
        <f t="shared" ref="H69:H70" si="26">F69/E69*100</f>
        <v>#DIV/0!</v>
      </c>
    </row>
    <row r="70" spans="1:8" ht="27.75" customHeight="1" thickBot="1" x14ac:dyDescent="0.3">
      <c r="A70" s="45">
        <v>3294</v>
      </c>
      <c r="B70" s="52" t="s">
        <v>90</v>
      </c>
      <c r="C70" s="15">
        <v>0</v>
      </c>
      <c r="D70" s="15">
        <v>0</v>
      </c>
      <c r="E70" s="15">
        <v>0</v>
      </c>
      <c r="F70" s="15">
        <v>0</v>
      </c>
      <c r="G70" s="34" t="e">
        <f t="shared" si="25"/>
        <v>#DIV/0!</v>
      </c>
      <c r="H70" s="34" t="e">
        <f t="shared" si="26"/>
        <v>#DIV/0!</v>
      </c>
    </row>
    <row r="71" spans="1:8" ht="16.5" thickBot="1" x14ac:dyDescent="0.3">
      <c r="A71" s="45" t="s">
        <v>55</v>
      </c>
      <c r="B71" s="52" t="s">
        <v>74</v>
      </c>
      <c r="C71" s="15">
        <v>176.78</v>
      </c>
      <c r="D71" s="15">
        <v>1100</v>
      </c>
      <c r="E71" s="15">
        <v>333</v>
      </c>
      <c r="F71" s="15">
        <v>0</v>
      </c>
      <c r="G71" s="34">
        <f t="shared" si="18"/>
        <v>0</v>
      </c>
      <c r="H71" s="34">
        <f t="shared" si="17"/>
        <v>0</v>
      </c>
    </row>
    <row r="72" spans="1:8" ht="16.5" thickBot="1" x14ac:dyDescent="0.3">
      <c r="A72" s="45">
        <v>4226</v>
      </c>
      <c r="B72" s="52" t="s">
        <v>96</v>
      </c>
      <c r="C72" s="15">
        <v>0</v>
      </c>
      <c r="D72" s="15">
        <v>0</v>
      </c>
      <c r="E72" s="15">
        <v>0</v>
      </c>
      <c r="F72" s="15"/>
      <c r="G72" s="34" t="e">
        <f t="shared" si="18"/>
        <v>#DIV/0!</v>
      </c>
      <c r="H72" s="34" t="e">
        <f t="shared" si="17"/>
        <v>#DIV/0!</v>
      </c>
    </row>
    <row r="73" spans="1:8" ht="26.25" thickBot="1" x14ac:dyDescent="0.3">
      <c r="A73" s="45">
        <v>4227</v>
      </c>
      <c r="B73" s="52" t="s">
        <v>93</v>
      </c>
      <c r="C73" s="15">
        <v>0</v>
      </c>
      <c r="D73" s="15">
        <v>1000</v>
      </c>
      <c r="E73" s="15">
        <v>1000</v>
      </c>
      <c r="F73" s="15"/>
      <c r="G73" s="34" t="e">
        <f t="shared" ref="G73" si="27">F73/C73*100</f>
        <v>#DIV/0!</v>
      </c>
      <c r="H73" s="34">
        <f t="shared" ref="H73" si="28">F73/E73*100</f>
        <v>0</v>
      </c>
    </row>
    <row r="74" spans="1:8" ht="16.5" thickBot="1" x14ac:dyDescent="0.3">
      <c r="A74" s="6"/>
      <c r="B74" s="7" t="s">
        <v>3</v>
      </c>
      <c r="C74" s="16">
        <f>SUM(C60:C73)</f>
        <v>968.18000000000006</v>
      </c>
      <c r="D74" s="16">
        <f>SUM(D60:D73)</f>
        <v>5500</v>
      </c>
      <c r="E74" s="16">
        <f>SUM(E60:E73)</f>
        <v>4500</v>
      </c>
      <c r="F74" s="16">
        <f>SUM(F60:F73)</f>
        <v>1393.07</v>
      </c>
      <c r="G74" s="14">
        <f t="shared" si="18"/>
        <v>143.8854345266376</v>
      </c>
      <c r="H74" s="14">
        <f t="shared" si="17"/>
        <v>30.957111111111107</v>
      </c>
    </row>
    <row r="75" spans="1:8" ht="16.5" thickBot="1" x14ac:dyDescent="0.3">
      <c r="A75" s="103" t="s">
        <v>13</v>
      </c>
      <c r="B75" s="107"/>
      <c r="C75" s="107"/>
      <c r="D75" s="107"/>
      <c r="E75" s="107"/>
      <c r="F75" s="107"/>
      <c r="G75" s="107"/>
      <c r="H75" s="104"/>
    </row>
    <row r="76" spans="1:8" ht="48" thickBot="1" x14ac:dyDescent="0.3">
      <c r="A76" s="2" t="s">
        <v>1</v>
      </c>
      <c r="B76" s="3" t="s">
        <v>2</v>
      </c>
      <c r="C76" s="18" t="s">
        <v>126</v>
      </c>
      <c r="D76" s="18" t="s">
        <v>127</v>
      </c>
      <c r="E76" s="18" t="s">
        <v>128</v>
      </c>
      <c r="F76" s="18" t="s">
        <v>129</v>
      </c>
      <c r="G76" s="18" t="s">
        <v>38</v>
      </c>
      <c r="H76" s="18" t="s">
        <v>9</v>
      </c>
    </row>
    <row r="77" spans="1:8" ht="16.5" thickBot="1" x14ac:dyDescent="0.3">
      <c r="A77" s="4"/>
      <c r="B77" s="5">
        <v>1</v>
      </c>
      <c r="C77" s="5">
        <v>2</v>
      </c>
      <c r="D77" s="5">
        <v>3</v>
      </c>
      <c r="E77" s="5">
        <v>4</v>
      </c>
      <c r="F77" s="5">
        <v>5</v>
      </c>
      <c r="G77" s="5">
        <v>6</v>
      </c>
      <c r="H77" s="5">
        <v>7</v>
      </c>
    </row>
    <row r="78" spans="1:8" ht="16.5" thickBot="1" x14ac:dyDescent="0.3">
      <c r="A78" s="45" t="s">
        <v>48</v>
      </c>
      <c r="B78" s="57" t="s">
        <v>67</v>
      </c>
      <c r="C78" s="15">
        <v>663.61</v>
      </c>
      <c r="D78" s="15">
        <v>1000</v>
      </c>
      <c r="E78" s="15">
        <v>300</v>
      </c>
      <c r="F78" s="15">
        <v>0</v>
      </c>
      <c r="G78" s="34">
        <f>F78/C78*100</f>
        <v>0</v>
      </c>
      <c r="H78" s="34">
        <f t="shared" ref="H78:H81" si="29">F78/E78*100</f>
        <v>0</v>
      </c>
    </row>
    <row r="79" spans="1:8" ht="16.5" thickBot="1" x14ac:dyDescent="0.3">
      <c r="A79" s="45" t="s">
        <v>55</v>
      </c>
      <c r="B79" s="52" t="s">
        <v>74</v>
      </c>
      <c r="C79" s="15">
        <v>0</v>
      </c>
      <c r="D79" s="15">
        <v>500</v>
      </c>
      <c r="E79" s="15">
        <v>1267</v>
      </c>
      <c r="F79" s="15">
        <v>178.1</v>
      </c>
      <c r="G79" s="34" t="e">
        <f t="shared" ref="G79:G80" si="30">F79/C79*100</f>
        <v>#DIV/0!</v>
      </c>
      <c r="H79" s="34">
        <f t="shared" ref="H79:H80" si="31">F79/E79*100</f>
        <v>14.0568271507498</v>
      </c>
    </row>
    <row r="80" spans="1:8" ht="16.5" thickBot="1" x14ac:dyDescent="0.3">
      <c r="A80" s="45">
        <v>4221</v>
      </c>
      <c r="B80" s="52" t="s">
        <v>77</v>
      </c>
      <c r="C80" s="15">
        <v>0</v>
      </c>
      <c r="D80" s="15">
        <v>0</v>
      </c>
      <c r="E80" s="15">
        <v>700</v>
      </c>
      <c r="F80" s="15">
        <v>606.97</v>
      </c>
      <c r="G80" s="34" t="e">
        <f t="shared" si="30"/>
        <v>#DIV/0!</v>
      </c>
      <c r="H80" s="34">
        <f t="shared" si="31"/>
        <v>86.710000000000008</v>
      </c>
    </row>
    <row r="81" spans="1:8" ht="16.5" thickBot="1" x14ac:dyDescent="0.3">
      <c r="A81" s="6"/>
      <c r="B81" s="7" t="s">
        <v>3</v>
      </c>
      <c r="C81" s="16">
        <f>SUM(C78:C80)</f>
        <v>663.61</v>
      </c>
      <c r="D81" s="16">
        <f>SUM(D78:D80)</f>
        <v>1500</v>
      </c>
      <c r="E81" s="16">
        <f>SUM(E78:E80)</f>
        <v>2267</v>
      </c>
      <c r="F81" s="16">
        <f>SUM(F78:F80)</f>
        <v>785.07</v>
      </c>
      <c r="G81" s="14">
        <f t="shared" ref="G81" si="32">F81/C81*100</f>
        <v>118.30291888307892</v>
      </c>
      <c r="H81" s="14">
        <f t="shared" si="29"/>
        <v>34.630348478164983</v>
      </c>
    </row>
    <row r="82" spans="1:8" ht="16.5" customHeight="1" thickBot="1" x14ac:dyDescent="0.3">
      <c r="A82" s="103" t="s">
        <v>5</v>
      </c>
      <c r="B82" s="107"/>
      <c r="C82" s="107"/>
      <c r="D82" s="107"/>
      <c r="E82" s="107"/>
      <c r="F82" s="107"/>
      <c r="G82" s="107"/>
      <c r="H82" s="104"/>
    </row>
    <row r="83" spans="1:8" ht="48" thickBot="1" x14ac:dyDescent="0.3">
      <c r="A83" s="2" t="s">
        <v>1</v>
      </c>
      <c r="B83" s="3" t="s">
        <v>2</v>
      </c>
      <c r="C83" s="18" t="s">
        <v>126</v>
      </c>
      <c r="D83" s="18" t="s">
        <v>127</v>
      </c>
      <c r="E83" s="18" t="s">
        <v>128</v>
      </c>
      <c r="F83" s="18" t="s">
        <v>129</v>
      </c>
      <c r="G83" s="18" t="s">
        <v>38</v>
      </c>
      <c r="H83" s="18" t="s">
        <v>9</v>
      </c>
    </row>
    <row r="84" spans="1:8" ht="16.5" thickBot="1" x14ac:dyDescent="0.3">
      <c r="A84" s="4"/>
      <c r="B84" s="5">
        <v>1</v>
      </c>
      <c r="C84" s="5">
        <v>2</v>
      </c>
      <c r="D84" s="5">
        <v>3</v>
      </c>
      <c r="E84" s="5">
        <v>4</v>
      </c>
      <c r="F84" s="5">
        <v>5</v>
      </c>
      <c r="G84" s="5">
        <v>6</v>
      </c>
      <c r="H84" s="5">
        <v>7</v>
      </c>
    </row>
    <row r="85" spans="1:8" ht="16.5" customHeight="1" thickBot="1" x14ac:dyDescent="0.3">
      <c r="A85" s="45" t="s">
        <v>45</v>
      </c>
      <c r="B85" s="57" t="s">
        <v>64</v>
      </c>
      <c r="C85" s="15">
        <v>286.01</v>
      </c>
      <c r="D85" s="15">
        <v>4000</v>
      </c>
      <c r="E85" s="15">
        <v>4000</v>
      </c>
      <c r="F85" s="15">
        <v>1839.28</v>
      </c>
      <c r="G85" s="34">
        <f>F85/C85*100</f>
        <v>643.08240970595443</v>
      </c>
      <c r="H85" s="34">
        <f t="shared" ref="H85:H98" si="33">F85/E85*100</f>
        <v>45.981999999999999</v>
      </c>
    </row>
    <row r="86" spans="1:8" ht="26.25" thickBot="1" x14ac:dyDescent="0.3">
      <c r="A86" s="45" t="s">
        <v>47</v>
      </c>
      <c r="B86" s="52" t="s">
        <v>66</v>
      </c>
      <c r="C86" s="15">
        <v>660.13</v>
      </c>
      <c r="D86" s="15">
        <v>5000</v>
      </c>
      <c r="E86" s="15">
        <v>5000</v>
      </c>
      <c r="F86" s="15">
        <v>597.30999999999995</v>
      </c>
      <c r="G86" s="34">
        <f t="shared" ref="G86:G98" si="34">F86/C86*100</f>
        <v>90.483692606001838</v>
      </c>
      <c r="H86" s="34">
        <f t="shared" si="33"/>
        <v>11.946199999999999</v>
      </c>
    </row>
    <row r="87" spans="1:8" ht="16.5" thickBot="1" x14ac:dyDescent="0.3">
      <c r="A87" s="45" t="s">
        <v>48</v>
      </c>
      <c r="B87" s="52" t="s">
        <v>67</v>
      </c>
      <c r="C87" s="15">
        <v>7840.26</v>
      </c>
      <c r="D87" s="15">
        <v>27000</v>
      </c>
      <c r="E87" s="15">
        <v>0</v>
      </c>
      <c r="F87" s="15">
        <v>0</v>
      </c>
      <c r="G87" s="34">
        <f t="shared" si="34"/>
        <v>0</v>
      </c>
      <c r="H87" s="34" t="e">
        <f t="shared" si="33"/>
        <v>#DIV/0!</v>
      </c>
    </row>
    <row r="88" spans="1:8" ht="26.25" thickBot="1" x14ac:dyDescent="0.3">
      <c r="A88" s="45">
        <v>3224</v>
      </c>
      <c r="B88" s="52" t="s">
        <v>84</v>
      </c>
      <c r="C88" s="15">
        <v>195.77</v>
      </c>
      <c r="D88" s="15">
        <v>500</v>
      </c>
      <c r="E88" s="15">
        <v>500</v>
      </c>
      <c r="F88" s="15">
        <v>1.1000000000000001</v>
      </c>
      <c r="G88" s="34">
        <f t="shared" si="34"/>
        <v>0.56188384328548802</v>
      </c>
      <c r="H88" s="34">
        <f t="shared" si="33"/>
        <v>0.22</v>
      </c>
    </row>
    <row r="89" spans="1:8" ht="16.5" thickBot="1" x14ac:dyDescent="0.3">
      <c r="A89" s="45" t="s">
        <v>49</v>
      </c>
      <c r="B89" s="52" t="s">
        <v>68</v>
      </c>
      <c r="C89" s="15">
        <v>86.14</v>
      </c>
      <c r="D89" s="15">
        <v>1000</v>
      </c>
      <c r="E89" s="15">
        <v>1000</v>
      </c>
      <c r="F89" s="15">
        <v>279.82</v>
      </c>
      <c r="G89" s="34">
        <f t="shared" si="34"/>
        <v>324.84327838402601</v>
      </c>
      <c r="H89" s="34">
        <f t="shared" si="33"/>
        <v>27.982000000000003</v>
      </c>
    </row>
    <row r="90" spans="1:8" ht="26.25" thickBot="1" x14ac:dyDescent="0.3">
      <c r="A90" s="45">
        <v>3232</v>
      </c>
      <c r="B90" s="52" t="s">
        <v>85</v>
      </c>
      <c r="C90" s="15">
        <v>339.44</v>
      </c>
      <c r="D90" s="15">
        <v>1000</v>
      </c>
      <c r="E90" s="15">
        <v>1000</v>
      </c>
      <c r="F90" s="15">
        <v>548.14</v>
      </c>
      <c r="G90" s="34">
        <f t="shared" si="34"/>
        <v>161.48362008013197</v>
      </c>
      <c r="H90" s="34">
        <f t="shared" si="33"/>
        <v>54.813999999999993</v>
      </c>
    </row>
    <row r="91" spans="1:8" ht="16.5" thickBot="1" x14ac:dyDescent="0.3">
      <c r="A91" s="45">
        <v>3236</v>
      </c>
      <c r="B91" s="52" t="s">
        <v>70</v>
      </c>
      <c r="C91" s="15">
        <v>520.6</v>
      </c>
      <c r="D91" s="15">
        <v>1600</v>
      </c>
      <c r="E91" s="15">
        <v>1600</v>
      </c>
      <c r="F91" s="15">
        <v>670.69</v>
      </c>
      <c r="G91" s="34">
        <f t="shared" si="34"/>
        <v>128.83019592777566</v>
      </c>
      <c r="H91" s="34">
        <f t="shared" si="33"/>
        <v>41.918125000000003</v>
      </c>
    </row>
    <row r="92" spans="1:8" ht="16.5" thickBot="1" x14ac:dyDescent="0.3">
      <c r="A92" s="45">
        <v>3239</v>
      </c>
      <c r="B92" s="52" t="s">
        <v>88</v>
      </c>
      <c r="C92" s="15">
        <v>0</v>
      </c>
      <c r="D92" s="15">
        <v>3000</v>
      </c>
      <c r="E92" s="15">
        <v>3000</v>
      </c>
      <c r="F92" s="15">
        <v>0</v>
      </c>
      <c r="G92" s="34" t="e">
        <f t="shared" si="34"/>
        <v>#DIV/0!</v>
      </c>
      <c r="H92" s="34">
        <f t="shared" si="33"/>
        <v>0</v>
      </c>
    </row>
    <row r="93" spans="1:8" ht="16.5" thickBot="1" x14ac:dyDescent="0.3">
      <c r="A93" s="45">
        <v>3294</v>
      </c>
      <c r="B93" s="52" t="s">
        <v>90</v>
      </c>
      <c r="C93" s="15">
        <v>318.52999999999997</v>
      </c>
      <c r="D93" s="15">
        <v>700</v>
      </c>
      <c r="E93" s="15">
        <v>700</v>
      </c>
      <c r="F93" s="15">
        <v>720</v>
      </c>
      <c r="G93" s="34">
        <f t="shared" ref="G93" si="35">F93/C93*100</f>
        <v>226.03836373340033</v>
      </c>
      <c r="H93" s="34">
        <f t="shared" ref="H93" si="36">F93/E93*100</f>
        <v>102.85714285714285</v>
      </c>
    </row>
    <row r="94" spans="1:8" ht="16.5" thickBot="1" x14ac:dyDescent="0.3">
      <c r="A94" s="45" t="s">
        <v>55</v>
      </c>
      <c r="B94" s="52" t="s">
        <v>74</v>
      </c>
      <c r="C94" s="15">
        <v>10144.6</v>
      </c>
      <c r="D94" s="15">
        <v>13000</v>
      </c>
      <c r="E94" s="15">
        <v>8828</v>
      </c>
      <c r="F94" s="15">
        <v>10000</v>
      </c>
      <c r="G94" s="34">
        <f t="shared" ref="G94:G97" si="37">F94/C94*100</f>
        <v>98.574611123159116</v>
      </c>
      <c r="H94" s="34">
        <f t="shared" ref="H94:H97" si="38">F94/E94*100</f>
        <v>113.27594019030359</v>
      </c>
    </row>
    <row r="95" spans="1:8" ht="16.5" thickBot="1" x14ac:dyDescent="0.3">
      <c r="A95" s="45">
        <v>4226</v>
      </c>
      <c r="B95" s="52" t="s">
        <v>96</v>
      </c>
      <c r="C95" s="15">
        <v>0</v>
      </c>
      <c r="D95" s="15">
        <v>3000</v>
      </c>
      <c r="E95" s="15">
        <v>0</v>
      </c>
      <c r="F95" s="15">
        <v>0</v>
      </c>
      <c r="G95" s="34" t="e">
        <f t="shared" si="37"/>
        <v>#DIV/0!</v>
      </c>
      <c r="H95" s="34" t="e">
        <f t="shared" si="38"/>
        <v>#DIV/0!</v>
      </c>
    </row>
    <row r="96" spans="1:8" ht="26.25" thickBot="1" x14ac:dyDescent="0.3">
      <c r="A96" s="45">
        <v>4227</v>
      </c>
      <c r="B96" s="52" t="s">
        <v>93</v>
      </c>
      <c r="C96" s="15">
        <v>0</v>
      </c>
      <c r="D96" s="15">
        <v>0</v>
      </c>
      <c r="E96" s="15">
        <v>0</v>
      </c>
      <c r="F96" s="15">
        <v>0</v>
      </c>
      <c r="G96" s="34" t="e">
        <f t="shared" si="37"/>
        <v>#DIV/0!</v>
      </c>
      <c r="H96" s="34" t="e">
        <f t="shared" si="38"/>
        <v>#DIV/0!</v>
      </c>
    </row>
    <row r="97" spans="1:8" ht="16.5" thickBot="1" x14ac:dyDescent="0.3">
      <c r="A97" s="45" t="s">
        <v>59</v>
      </c>
      <c r="B97" s="52" t="s">
        <v>78</v>
      </c>
      <c r="C97" s="15">
        <v>0</v>
      </c>
      <c r="D97" s="15">
        <v>250</v>
      </c>
      <c r="E97" s="15">
        <v>250</v>
      </c>
      <c r="F97" s="15">
        <v>0</v>
      </c>
      <c r="G97" s="34" t="e">
        <f t="shared" si="37"/>
        <v>#DIV/0!</v>
      </c>
      <c r="H97" s="34">
        <f t="shared" si="38"/>
        <v>0</v>
      </c>
    </row>
    <row r="98" spans="1:8" ht="16.5" thickBot="1" x14ac:dyDescent="0.3">
      <c r="A98" s="6"/>
      <c r="B98" s="7" t="s">
        <v>3</v>
      </c>
      <c r="C98" s="16">
        <f>SUM(C85:C97)</f>
        <v>20391.480000000003</v>
      </c>
      <c r="D98" s="16">
        <f>SUM(D85:D97)</f>
        <v>60050</v>
      </c>
      <c r="E98" s="16">
        <f>SUM(E85:E97)</f>
        <v>25878</v>
      </c>
      <c r="F98" s="16">
        <f>SUM(F85:F97)</f>
        <v>14656.34</v>
      </c>
      <c r="G98" s="14">
        <f t="shared" si="34"/>
        <v>71.874822229676312</v>
      </c>
      <c r="H98" s="14">
        <f t="shared" si="33"/>
        <v>56.636293376613345</v>
      </c>
    </row>
    <row r="99" spans="1:8" ht="16.5" customHeight="1" thickBot="1" x14ac:dyDescent="0.3">
      <c r="A99" s="103" t="s">
        <v>11</v>
      </c>
      <c r="B99" s="107"/>
      <c r="C99" s="107"/>
      <c r="D99" s="107"/>
      <c r="E99" s="107"/>
      <c r="F99" s="107"/>
      <c r="G99" s="107"/>
      <c r="H99" s="104"/>
    </row>
    <row r="100" spans="1:8" ht="48" thickBot="1" x14ac:dyDescent="0.3">
      <c r="A100" s="2" t="s">
        <v>1</v>
      </c>
      <c r="B100" s="3" t="s">
        <v>2</v>
      </c>
      <c r="C100" s="18" t="s">
        <v>126</v>
      </c>
      <c r="D100" s="18" t="s">
        <v>127</v>
      </c>
      <c r="E100" s="18" t="s">
        <v>128</v>
      </c>
      <c r="F100" s="18" t="s">
        <v>129</v>
      </c>
      <c r="G100" s="18" t="s">
        <v>38</v>
      </c>
      <c r="H100" s="18" t="s">
        <v>9</v>
      </c>
    </row>
    <row r="101" spans="1:8" ht="16.5" thickBot="1" x14ac:dyDescent="0.3">
      <c r="A101" s="4"/>
      <c r="B101" s="5">
        <v>1</v>
      </c>
      <c r="C101" s="5">
        <v>2</v>
      </c>
      <c r="D101" s="5">
        <v>3</v>
      </c>
      <c r="E101" s="5">
        <v>4</v>
      </c>
      <c r="F101" s="5">
        <v>5</v>
      </c>
      <c r="G101" s="5">
        <v>6</v>
      </c>
      <c r="H101" s="5">
        <v>7</v>
      </c>
    </row>
    <row r="102" spans="1:8" ht="16.5" thickBot="1" x14ac:dyDescent="0.3">
      <c r="A102" s="45" t="s">
        <v>48</v>
      </c>
      <c r="B102" s="57" t="s">
        <v>67</v>
      </c>
      <c r="C102" s="15">
        <v>3981.68</v>
      </c>
      <c r="D102" s="15">
        <v>3000</v>
      </c>
      <c r="E102" s="15">
        <v>1000</v>
      </c>
      <c r="F102" s="15">
        <v>295.19</v>
      </c>
      <c r="G102" s="34">
        <f>F102/C102*100</f>
        <v>7.413704767836693</v>
      </c>
      <c r="H102" s="34">
        <f t="shared" ref="H102:H106" si="39">F102/E102*100</f>
        <v>29.519000000000002</v>
      </c>
    </row>
    <row r="103" spans="1:8" ht="16.5" thickBot="1" x14ac:dyDescent="0.3">
      <c r="A103" s="45">
        <v>3299</v>
      </c>
      <c r="B103" s="101" t="s">
        <v>74</v>
      </c>
      <c r="C103" s="15">
        <v>0</v>
      </c>
      <c r="D103" s="15">
        <v>0</v>
      </c>
      <c r="E103" s="15">
        <v>4172</v>
      </c>
      <c r="F103" s="15">
        <v>6607.94</v>
      </c>
      <c r="G103" s="34" t="e">
        <f>F103/C103*100</f>
        <v>#DIV/0!</v>
      </c>
      <c r="H103" s="34">
        <f t="shared" ref="H103" si="40">F103/E103*100</f>
        <v>158.38782358581017</v>
      </c>
    </row>
    <row r="104" spans="1:8" ht="26.25" thickBot="1" x14ac:dyDescent="0.3">
      <c r="A104" s="45">
        <v>4227</v>
      </c>
      <c r="B104" s="101" t="s">
        <v>93</v>
      </c>
      <c r="C104" s="15">
        <v>0</v>
      </c>
      <c r="D104" s="15">
        <v>0</v>
      </c>
      <c r="E104" s="15">
        <v>7000</v>
      </c>
      <c r="F104" s="15">
        <v>2334.16</v>
      </c>
      <c r="G104" s="34" t="e">
        <f>F104/C104*100</f>
        <v>#DIV/0!</v>
      </c>
      <c r="H104" s="34">
        <f t="shared" ref="H104" si="41">F104/E104*100</f>
        <v>33.345142857142854</v>
      </c>
    </row>
    <row r="105" spans="1:8" ht="16.5" thickBot="1" x14ac:dyDescent="0.3">
      <c r="A105" s="45">
        <v>4226</v>
      </c>
      <c r="B105" s="52" t="s">
        <v>96</v>
      </c>
      <c r="C105" s="15">
        <v>836.15</v>
      </c>
      <c r="D105" s="15">
        <v>12000</v>
      </c>
      <c r="E105" s="15">
        <v>15000</v>
      </c>
      <c r="F105" s="15">
        <v>0</v>
      </c>
      <c r="G105" s="34">
        <f t="shared" ref="G105:G106" si="42">F105/C105*100</f>
        <v>0</v>
      </c>
      <c r="H105" s="34">
        <f t="shared" si="39"/>
        <v>0</v>
      </c>
    </row>
    <row r="106" spans="1:8" ht="16.5" thickBot="1" x14ac:dyDescent="0.3">
      <c r="A106" s="6"/>
      <c r="B106" s="7" t="s">
        <v>3</v>
      </c>
      <c r="C106" s="16">
        <f>SUM(C102:C105)</f>
        <v>4817.83</v>
      </c>
      <c r="D106" s="16">
        <f>SUM(D102:D105)</f>
        <v>15000</v>
      </c>
      <c r="E106" s="16">
        <f>SUM(E102:E105)</f>
        <v>27172</v>
      </c>
      <c r="F106" s="16">
        <f>SUM(F102:F105)</f>
        <v>9237.2899999999991</v>
      </c>
      <c r="G106" s="14">
        <f t="shared" si="42"/>
        <v>191.73133962800679</v>
      </c>
      <c r="H106" s="14">
        <f t="shared" si="39"/>
        <v>33.995620491682608</v>
      </c>
    </row>
    <row r="107" spans="1:8" ht="16.5" customHeight="1" thickBot="1" x14ac:dyDescent="0.3">
      <c r="A107" s="103" t="s">
        <v>7</v>
      </c>
      <c r="B107" s="107"/>
      <c r="C107" s="107"/>
      <c r="D107" s="107"/>
      <c r="E107" s="107"/>
      <c r="F107" s="107"/>
      <c r="G107" s="107"/>
      <c r="H107" s="104"/>
    </row>
    <row r="108" spans="1:8" ht="48" thickBot="1" x14ac:dyDescent="0.3">
      <c r="A108" s="2" t="s">
        <v>1</v>
      </c>
      <c r="B108" s="3" t="s">
        <v>2</v>
      </c>
      <c r="C108" s="18" t="s">
        <v>126</v>
      </c>
      <c r="D108" s="18" t="s">
        <v>127</v>
      </c>
      <c r="E108" s="18" t="s">
        <v>128</v>
      </c>
      <c r="F108" s="18" t="s">
        <v>129</v>
      </c>
      <c r="G108" s="18" t="s">
        <v>38</v>
      </c>
      <c r="H108" s="18" t="s">
        <v>9</v>
      </c>
    </row>
    <row r="109" spans="1:8" ht="16.5" thickBot="1" x14ac:dyDescent="0.3">
      <c r="A109" s="4"/>
      <c r="B109" s="5">
        <v>1</v>
      </c>
      <c r="C109" s="5">
        <v>2</v>
      </c>
      <c r="D109" s="5">
        <v>3</v>
      </c>
      <c r="E109" s="5">
        <v>4</v>
      </c>
      <c r="F109" s="5">
        <v>5</v>
      </c>
      <c r="G109" s="5">
        <v>6</v>
      </c>
      <c r="H109" s="5">
        <v>7</v>
      </c>
    </row>
    <row r="110" spans="1:8" ht="16.5" thickBot="1" x14ac:dyDescent="0.3">
      <c r="A110" s="45" t="s">
        <v>41</v>
      </c>
      <c r="B110" s="57" t="s">
        <v>60</v>
      </c>
      <c r="C110" s="15">
        <v>457593.35</v>
      </c>
      <c r="D110" s="15">
        <v>1024880</v>
      </c>
      <c r="E110" s="15">
        <v>1024880</v>
      </c>
      <c r="F110" s="15">
        <v>522735.17</v>
      </c>
      <c r="G110" s="34">
        <f>F110/C110*100</f>
        <v>114.23574446612916</v>
      </c>
      <c r="H110" s="34">
        <f t="shared" ref="H110:H134" si="43">F110/E110*100</f>
        <v>51.00452443212864</v>
      </c>
    </row>
    <row r="111" spans="1:8" ht="16.5" thickBot="1" x14ac:dyDescent="0.3">
      <c r="A111" s="45">
        <v>3111</v>
      </c>
      <c r="B111" s="52" t="s">
        <v>97</v>
      </c>
      <c r="C111" s="15">
        <v>1343.06</v>
      </c>
      <c r="D111" s="15">
        <v>0</v>
      </c>
      <c r="E111" s="15">
        <v>0</v>
      </c>
      <c r="F111" s="15">
        <v>0</v>
      </c>
      <c r="G111" s="34">
        <f>F111/C111*100</f>
        <v>0</v>
      </c>
      <c r="H111" s="34" t="e">
        <f t="shared" ref="H111" si="44">F111/E111*100</f>
        <v>#DIV/0!</v>
      </c>
    </row>
    <row r="112" spans="1:8" ht="16.5" thickBot="1" x14ac:dyDescent="0.3">
      <c r="A112" s="45" t="s">
        <v>42</v>
      </c>
      <c r="B112" s="52" t="s">
        <v>61</v>
      </c>
      <c r="C112" s="15">
        <v>20222.52</v>
      </c>
      <c r="D112" s="15">
        <v>67000</v>
      </c>
      <c r="E112" s="15">
        <v>67000</v>
      </c>
      <c r="F112" s="15">
        <v>33644.79</v>
      </c>
      <c r="G112" s="34">
        <f t="shared" ref="G112:G134" si="45">F112/C112*100</f>
        <v>166.3728852783926</v>
      </c>
      <c r="H112" s="34">
        <f t="shared" si="43"/>
        <v>50.216104477611943</v>
      </c>
    </row>
    <row r="113" spans="1:8" ht="26.25" thickBot="1" x14ac:dyDescent="0.3">
      <c r="A113" s="45" t="s">
        <v>43</v>
      </c>
      <c r="B113" s="52" t="s">
        <v>62</v>
      </c>
      <c r="C113" s="15">
        <v>75157.67</v>
      </c>
      <c r="D113" s="15">
        <v>169110</v>
      </c>
      <c r="E113" s="15">
        <v>169110</v>
      </c>
      <c r="F113" s="15">
        <v>79491.64</v>
      </c>
      <c r="G113" s="34">
        <f t="shared" si="45"/>
        <v>105.76650393765534</v>
      </c>
      <c r="H113" s="34">
        <f t="shared" si="43"/>
        <v>47.005877830997576</v>
      </c>
    </row>
    <row r="114" spans="1:8" ht="26.25" thickBot="1" x14ac:dyDescent="0.3">
      <c r="A114" s="45" t="s">
        <v>44</v>
      </c>
      <c r="B114" s="52" t="s">
        <v>63</v>
      </c>
      <c r="C114" s="15">
        <v>22.83</v>
      </c>
      <c r="D114" s="15">
        <v>0</v>
      </c>
      <c r="E114" s="15">
        <v>0</v>
      </c>
      <c r="F114" s="15">
        <v>0</v>
      </c>
      <c r="G114" s="34">
        <f t="shared" si="45"/>
        <v>0</v>
      </c>
      <c r="H114" s="34" t="e">
        <f t="shared" si="43"/>
        <v>#DIV/0!</v>
      </c>
    </row>
    <row r="115" spans="1:8" ht="16.5" thickBot="1" x14ac:dyDescent="0.3">
      <c r="A115" s="45" t="s">
        <v>45</v>
      </c>
      <c r="B115" s="52" t="s">
        <v>64</v>
      </c>
      <c r="C115" s="15">
        <v>74.319999999999993</v>
      </c>
      <c r="D115" s="15">
        <v>200</v>
      </c>
      <c r="E115" s="15">
        <v>200</v>
      </c>
      <c r="F115" s="15">
        <v>241.34</v>
      </c>
      <c r="G115" s="34">
        <f t="shared" si="45"/>
        <v>324.73089343379985</v>
      </c>
      <c r="H115" s="34">
        <f t="shared" si="43"/>
        <v>120.67000000000002</v>
      </c>
    </row>
    <row r="116" spans="1:8" ht="26.25" thickBot="1" x14ac:dyDescent="0.3">
      <c r="A116" s="45" t="s">
        <v>46</v>
      </c>
      <c r="B116" s="52" t="s">
        <v>65</v>
      </c>
      <c r="C116" s="15">
        <v>29059.53</v>
      </c>
      <c r="D116" s="15">
        <v>65700</v>
      </c>
      <c r="E116" s="15">
        <v>65700</v>
      </c>
      <c r="F116" s="15">
        <v>37589.97</v>
      </c>
      <c r="G116" s="34">
        <f t="shared" si="45"/>
        <v>129.35505150978011</v>
      </c>
      <c r="H116" s="34">
        <f t="shared" si="43"/>
        <v>57.21456621004566</v>
      </c>
    </row>
    <row r="117" spans="1:8" ht="26.25" thickBot="1" x14ac:dyDescent="0.3">
      <c r="A117" s="45" t="s">
        <v>47</v>
      </c>
      <c r="B117" s="52" t="s">
        <v>66</v>
      </c>
      <c r="C117" s="15">
        <v>0</v>
      </c>
      <c r="D117" s="15">
        <v>300</v>
      </c>
      <c r="E117" s="15">
        <v>300</v>
      </c>
      <c r="F117" s="15">
        <v>262.82</v>
      </c>
      <c r="G117" s="34" t="e">
        <f t="shared" si="45"/>
        <v>#DIV/0!</v>
      </c>
      <c r="H117" s="34">
        <f t="shared" si="43"/>
        <v>87.606666666666669</v>
      </c>
    </row>
    <row r="118" spans="1:8" ht="16.5" thickBot="1" x14ac:dyDescent="0.3">
      <c r="A118" s="45" t="s">
        <v>48</v>
      </c>
      <c r="B118" s="52" t="s">
        <v>67</v>
      </c>
      <c r="C118" s="15">
        <v>91.05</v>
      </c>
      <c r="D118" s="15">
        <v>300</v>
      </c>
      <c r="E118" s="15">
        <v>44634</v>
      </c>
      <c r="F118" s="15">
        <v>31524.82</v>
      </c>
      <c r="G118" s="34">
        <f t="shared" si="45"/>
        <v>34623.63536518396</v>
      </c>
      <c r="H118" s="34">
        <f t="shared" si="43"/>
        <v>70.629609714567366</v>
      </c>
    </row>
    <row r="119" spans="1:8" ht="16.5" thickBot="1" x14ac:dyDescent="0.3">
      <c r="A119" s="45" t="s">
        <v>49</v>
      </c>
      <c r="B119" s="52" t="s">
        <v>68</v>
      </c>
      <c r="C119" s="15">
        <v>0</v>
      </c>
      <c r="D119" s="15">
        <v>0</v>
      </c>
      <c r="E119" s="15">
        <v>0</v>
      </c>
      <c r="F119" s="15">
        <v>0</v>
      </c>
      <c r="G119" s="34" t="e">
        <f t="shared" si="45"/>
        <v>#DIV/0!</v>
      </c>
      <c r="H119" s="34" t="e">
        <f t="shared" si="43"/>
        <v>#DIV/0!</v>
      </c>
    </row>
    <row r="120" spans="1:8" ht="16.5" thickBot="1" x14ac:dyDescent="0.3">
      <c r="A120" s="45" t="s">
        <v>50</v>
      </c>
      <c r="B120" s="52" t="s">
        <v>69</v>
      </c>
      <c r="C120" s="15">
        <v>2745.65</v>
      </c>
      <c r="D120" s="15">
        <v>6430</v>
      </c>
      <c r="E120" s="15">
        <v>6430</v>
      </c>
      <c r="F120" s="15">
        <v>2702.79</v>
      </c>
      <c r="G120" s="34">
        <f t="shared" si="45"/>
        <v>98.43898530402636</v>
      </c>
      <c r="H120" s="34">
        <f t="shared" si="43"/>
        <v>42.034059097978229</v>
      </c>
    </row>
    <row r="121" spans="1:8" ht="16.5" thickBot="1" x14ac:dyDescent="0.3">
      <c r="A121" s="45">
        <v>3235</v>
      </c>
      <c r="B121" s="52" t="s">
        <v>98</v>
      </c>
      <c r="C121" s="15">
        <v>0</v>
      </c>
      <c r="D121" s="15">
        <v>0</v>
      </c>
      <c r="E121" s="15">
        <v>0</v>
      </c>
      <c r="F121" s="15">
        <v>0</v>
      </c>
      <c r="G121" s="34" t="e">
        <f t="shared" si="45"/>
        <v>#DIV/0!</v>
      </c>
      <c r="H121" s="34" t="e">
        <f t="shared" si="43"/>
        <v>#DIV/0!</v>
      </c>
    </row>
    <row r="122" spans="1:8" ht="16.5" thickBot="1" x14ac:dyDescent="0.3">
      <c r="A122" s="45" t="s">
        <v>51</v>
      </c>
      <c r="B122" s="52" t="s">
        <v>70</v>
      </c>
      <c r="C122" s="15">
        <v>930.39</v>
      </c>
      <c r="D122" s="15">
        <v>0</v>
      </c>
      <c r="E122" s="15">
        <v>0</v>
      </c>
      <c r="F122" s="15">
        <v>0</v>
      </c>
      <c r="G122" s="34">
        <f t="shared" si="45"/>
        <v>0</v>
      </c>
      <c r="H122" s="34" t="e">
        <f t="shared" si="43"/>
        <v>#DIV/0!</v>
      </c>
    </row>
    <row r="123" spans="1:8" ht="16.5" thickBot="1" x14ac:dyDescent="0.3">
      <c r="A123" s="45" t="s">
        <v>52</v>
      </c>
      <c r="B123" s="52" t="s">
        <v>71</v>
      </c>
      <c r="C123" s="15">
        <v>0</v>
      </c>
      <c r="D123" s="15">
        <v>0</v>
      </c>
      <c r="E123" s="15">
        <v>0</v>
      </c>
      <c r="F123" s="15">
        <v>0</v>
      </c>
      <c r="G123" s="34" t="e">
        <f t="shared" si="45"/>
        <v>#DIV/0!</v>
      </c>
      <c r="H123" s="34" t="e">
        <f t="shared" si="43"/>
        <v>#DIV/0!</v>
      </c>
    </row>
    <row r="124" spans="1:8" ht="16.5" thickBot="1" x14ac:dyDescent="0.3">
      <c r="A124" s="45">
        <v>3238</v>
      </c>
      <c r="B124" s="52" t="s">
        <v>87</v>
      </c>
      <c r="C124" s="15">
        <v>0</v>
      </c>
      <c r="D124" s="15">
        <v>0</v>
      </c>
      <c r="E124" s="15">
        <v>0</v>
      </c>
      <c r="F124" s="15">
        <v>0</v>
      </c>
      <c r="G124" s="34" t="e">
        <f t="shared" si="45"/>
        <v>#DIV/0!</v>
      </c>
      <c r="H124" s="34" t="e">
        <f t="shared" si="43"/>
        <v>#DIV/0!</v>
      </c>
    </row>
    <row r="125" spans="1:8" ht="16.5" thickBot="1" x14ac:dyDescent="0.3">
      <c r="A125" s="45" t="s">
        <v>53</v>
      </c>
      <c r="B125" s="52" t="s">
        <v>72</v>
      </c>
      <c r="C125" s="15">
        <v>1536.27</v>
      </c>
      <c r="D125" s="15">
        <v>2990</v>
      </c>
      <c r="E125" s="15">
        <v>2990</v>
      </c>
      <c r="F125" s="15">
        <v>1648.86</v>
      </c>
      <c r="G125" s="34">
        <f t="shared" ref="G125:G133" si="46">F125/C125*100</f>
        <v>107.32878986115722</v>
      </c>
      <c r="H125" s="34">
        <f t="shared" ref="H125:H133" si="47">F125/E125*100</f>
        <v>55.145819397993314</v>
      </c>
    </row>
    <row r="126" spans="1:8" ht="16.5" thickBot="1" x14ac:dyDescent="0.3">
      <c r="A126" s="45" t="s">
        <v>54</v>
      </c>
      <c r="B126" s="52" t="s">
        <v>73</v>
      </c>
      <c r="C126" s="15">
        <v>622.14</v>
      </c>
      <c r="D126" s="15">
        <v>0</v>
      </c>
      <c r="E126" s="15">
        <v>0</v>
      </c>
      <c r="F126" s="15">
        <v>0</v>
      </c>
      <c r="G126" s="34">
        <f t="shared" si="46"/>
        <v>0</v>
      </c>
      <c r="H126" s="34" t="e">
        <f t="shared" si="47"/>
        <v>#DIV/0!</v>
      </c>
    </row>
    <row r="127" spans="1:8" ht="16.5" thickBot="1" x14ac:dyDescent="0.3">
      <c r="A127" s="45" t="s">
        <v>55</v>
      </c>
      <c r="B127" s="52" t="s">
        <v>74</v>
      </c>
      <c r="C127" s="15">
        <v>0</v>
      </c>
      <c r="D127" s="15">
        <v>0</v>
      </c>
      <c r="E127" s="15">
        <v>0</v>
      </c>
      <c r="F127" s="15">
        <v>1588.8</v>
      </c>
      <c r="G127" s="34" t="e">
        <f t="shared" si="46"/>
        <v>#DIV/0!</v>
      </c>
      <c r="H127" s="34" t="e">
        <f t="shared" si="47"/>
        <v>#DIV/0!</v>
      </c>
    </row>
    <row r="128" spans="1:8" ht="16.5" thickBot="1" x14ac:dyDescent="0.3">
      <c r="A128" s="45" t="s">
        <v>56</v>
      </c>
      <c r="B128" s="52" t="s">
        <v>75</v>
      </c>
      <c r="C128" s="15">
        <v>496.98</v>
      </c>
      <c r="D128" s="15">
        <v>0</v>
      </c>
      <c r="E128" s="15">
        <v>0</v>
      </c>
      <c r="F128" s="15">
        <v>0</v>
      </c>
      <c r="G128" s="34">
        <f t="shared" si="46"/>
        <v>0</v>
      </c>
      <c r="H128" s="34" t="e">
        <f t="shared" si="47"/>
        <v>#DIV/0!</v>
      </c>
    </row>
    <row r="129" spans="1:8" ht="26.25" thickBot="1" x14ac:dyDescent="0.3">
      <c r="A129" s="45">
        <v>3691</v>
      </c>
      <c r="B129" s="52" t="s">
        <v>134</v>
      </c>
      <c r="C129" s="15">
        <v>0</v>
      </c>
      <c r="D129" s="15">
        <v>0</v>
      </c>
      <c r="E129" s="15">
        <v>0</v>
      </c>
      <c r="F129" s="15">
        <v>92.22</v>
      </c>
      <c r="G129" s="34" t="e">
        <f t="shared" si="46"/>
        <v>#DIV/0!</v>
      </c>
      <c r="H129" s="34" t="e">
        <f t="shared" si="47"/>
        <v>#DIV/0!</v>
      </c>
    </row>
    <row r="130" spans="1:8" ht="26.25" thickBot="1" x14ac:dyDescent="0.3">
      <c r="A130" s="45" t="s">
        <v>57</v>
      </c>
      <c r="B130" s="52" t="s">
        <v>76</v>
      </c>
      <c r="C130" s="15">
        <v>63.26</v>
      </c>
      <c r="D130" s="15">
        <v>16720</v>
      </c>
      <c r="E130" s="15">
        <v>16720</v>
      </c>
      <c r="F130" s="15">
        <v>20.58</v>
      </c>
      <c r="G130" s="34">
        <f t="shared" si="46"/>
        <v>32.532405943724314</v>
      </c>
      <c r="H130" s="34">
        <f t="shared" si="47"/>
        <v>0.12308612440191387</v>
      </c>
    </row>
    <row r="131" spans="1:8" ht="16.5" thickBot="1" x14ac:dyDescent="0.3">
      <c r="A131" s="45">
        <v>3812</v>
      </c>
      <c r="B131" s="52" t="s">
        <v>135</v>
      </c>
      <c r="C131" s="15">
        <v>0</v>
      </c>
      <c r="D131" s="15">
        <v>0</v>
      </c>
      <c r="E131" s="15">
        <v>0</v>
      </c>
      <c r="F131" s="15">
        <v>683.89</v>
      </c>
      <c r="G131" s="34" t="e">
        <f t="shared" si="46"/>
        <v>#DIV/0!</v>
      </c>
      <c r="H131" s="34" t="e">
        <f t="shared" si="47"/>
        <v>#DIV/0!</v>
      </c>
    </row>
    <row r="132" spans="1:8" ht="16.5" thickBot="1" x14ac:dyDescent="0.3">
      <c r="A132" s="45" t="s">
        <v>58</v>
      </c>
      <c r="B132" s="52" t="s">
        <v>77</v>
      </c>
      <c r="C132" s="15">
        <v>0</v>
      </c>
      <c r="D132" s="15">
        <v>0</v>
      </c>
      <c r="E132" s="15">
        <v>0</v>
      </c>
      <c r="F132" s="15">
        <v>0</v>
      </c>
      <c r="G132" s="34" t="e">
        <f t="shared" si="46"/>
        <v>#DIV/0!</v>
      </c>
      <c r="H132" s="34" t="e">
        <f t="shared" si="47"/>
        <v>#DIV/0!</v>
      </c>
    </row>
    <row r="133" spans="1:8" ht="16.5" thickBot="1" x14ac:dyDescent="0.3">
      <c r="A133" s="45" t="s">
        <v>59</v>
      </c>
      <c r="B133" s="52" t="s">
        <v>78</v>
      </c>
      <c r="C133" s="15">
        <v>0</v>
      </c>
      <c r="D133" s="15">
        <v>22000</v>
      </c>
      <c r="E133" s="15">
        <v>22000</v>
      </c>
      <c r="F133" s="15">
        <v>0</v>
      </c>
      <c r="G133" s="34" t="e">
        <f t="shared" si="46"/>
        <v>#DIV/0!</v>
      </c>
      <c r="H133" s="34">
        <f t="shared" si="47"/>
        <v>0</v>
      </c>
    </row>
    <row r="134" spans="1:8" ht="16.5" thickBot="1" x14ac:dyDescent="0.3">
      <c r="A134" s="6"/>
      <c r="B134" s="7" t="s">
        <v>3</v>
      </c>
      <c r="C134" s="16">
        <f>SUM(C110:C133)</f>
        <v>589959.02</v>
      </c>
      <c r="D134" s="16">
        <f>SUM(D110:D133)</f>
        <v>1375630</v>
      </c>
      <c r="E134" s="16">
        <f>SUM(E110:E133)</f>
        <v>1419964</v>
      </c>
      <c r="F134" s="16">
        <f>SUM(F110:F133)</f>
        <v>712227.68999999983</v>
      </c>
      <c r="G134" s="14">
        <f t="shared" si="45"/>
        <v>120.72494289518613</v>
      </c>
      <c r="H134" s="14">
        <f t="shared" si="43"/>
        <v>50.158151192565434</v>
      </c>
    </row>
    <row r="135" spans="1:8" ht="16.5" customHeight="1" thickBot="1" x14ac:dyDescent="0.3">
      <c r="A135" s="103" t="s">
        <v>12</v>
      </c>
      <c r="B135" s="107"/>
      <c r="C135" s="107"/>
      <c r="D135" s="107"/>
      <c r="E135" s="107"/>
      <c r="F135" s="107"/>
      <c r="G135" s="107"/>
      <c r="H135" s="104"/>
    </row>
    <row r="136" spans="1:8" ht="48" thickBot="1" x14ac:dyDescent="0.3">
      <c r="A136" s="2" t="s">
        <v>1</v>
      </c>
      <c r="B136" s="3" t="s">
        <v>2</v>
      </c>
      <c r="C136" s="18" t="s">
        <v>126</v>
      </c>
      <c r="D136" s="18" t="s">
        <v>127</v>
      </c>
      <c r="E136" s="18" t="s">
        <v>128</v>
      </c>
      <c r="F136" s="18" t="s">
        <v>129</v>
      </c>
      <c r="G136" s="18" t="s">
        <v>38</v>
      </c>
      <c r="H136" s="18" t="s">
        <v>9</v>
      </c>
    </row>
    <row r="137" spans="1:8" ht="16.5" thickBot="1" x14ac:dyDescent="0.3">
      <c r="A137" s="4"/>
      <c r="B137" s="5">
        <v>1</v>
      </c>
      <c r="C137" s="5">
        <v>2</v>
      </c>
      <c r="D137" s="5">
        <v>3</v>
      </c>
      <c r="E137" s="5">
        <v>4</v>
      </c>
      <c r="F137" s="5">
        <v>5</v>
      </c>
      <c r="G137" s="5">
        <v>6</v>
      </c>
      <c r="H137" s="5">
        <v>7</v>
      </c>
    </row>
    <row r="138" spans="1:8" ht="16.5" thickBot="1" x14ac:dyDescent="0.3">
      <c r="A138" s="45" t="s">
        <v>45</v>
      </c>
      <c r="B138" s="46" t="s">
        <v>64</v>
      </c>
      <c r="C138" s="15">
        <v>0</v>
      </c>
      <c r="D138" s="15">
        <v>0</v>
      </c>
      <c r="E138" s="15">
        <v>0</v>
      </c>
      <c r="F138" s="15">
        <v>0</v>
      </c>
      <c r="G138" s="34" t="e">
        <f t="shared" ref="G138" si="48">F138/C138*100</f>
        <v>#DIV/0!</v>
      </c>
      <c r="H138" s="34" t="e">
        <f t="shared" ref="H138" si="49">F138/E138*100</f>
        <v>#DIV/0!</v>
      </c>
    </row>
    <row r="139" spans="1:8" ht="26.25" thickBot="1" x14ac:dyDescent="0.3">
      <c r="A139" s="45">
        <v>3221</v>
      </c>
      <c r="B139" s="46" t="s">
        <v>66</v>
      </c>
      <c r="C139" s="15">
        <v>778.08</v>
      </c>
      <c r="D139" s="15">
        <v>0</v>
      </c>
      <c r="E139" s="15">
        <v>0</v>
      </c>
      <c r="F139" s="15">
        <v>0</v>
      </c>
      <c r="G139" s="34">
        <f t="shared" ref="G139" si="50">F139/C139*100</f>
        <v>0</v>
      </c>
      <c r="H139" s="34" t="e">
        <f t="shared" ref="H139" si="51">F139/E139*100</f>
        <v>#DIV/0!</v>
      </c>
    </row>
    <row r="140" spans="1:8" ht="16.5" thickBot="1" x14ac:dyDescent="0.3">
      <c r="A140" s="45">
        <v>3222</v>
      </c>
      <c r="B140" s="52" t="s">
        <v>67</v>
      </c>
      <c r="C140" s="15">
        <v>0</v>
      </c>
      <c r="D140" s="15">
        <v>0</v>
      </c>
      <c r="E140" s="15">
        <v>866</v>
      </c>
      <c r="F140" s="15">
        <v>493.11</v>
      </c>
      <c r="G140" s="34" t="e">
        <f t="shared" ref="G140:G145" si="52">F140/C140*100</f>
        <v>#DIV/0!</v>
      </c>
      <c r="H140" s="34">
        <f t="shared" ref="H140:H145" si="53">F140/E140*100</f>
        <v>56.941108545034645</v>
      </c>
    </row>
    <row r="141" spans="1:8" ht="16.5" thickBot="1" x14ac:dyDescent="0.3">
      <c r="A141" s="45">
        <v>3237</v>
      </c>
      <c r="B141" s="52" t="s">
        <v>71</v>
      </c>
      <c r="C141" s="15">
        <v>0</v>
      </c>
      <c r="D141" s="15">
        <v>0</v>
      </c>
      <c r="E141" s="15">
        <v>0</v>
      </c>
      <c r="F141" s="15">
        <v>107.77</v>
      </c>
      <c r="G141" s="34" t="e">
        <f t="shared" ref="G141" si="54">F141/C141*100</f>
        <v>#DIV/0!</v>
      </c>
      <c r="H141" s="34" t="e">
        <f t="shared" ref="H141" si="55">F141/E141*100</f>
        <v>#DIV/0!</v>
      </c>
    </row>
    <row r="142" spans="1:8" ht="16.5" thickBot="1" x14ac:dyDescent="0.3">
      <c r="A142" s="45" t="s">
        <v>55</v>
      </c>
      <c r="B142" s="52" t="s">
        <v>74</v>
      </c>
      <c r="C142" s="15">
        <v>0</v>
      </c>
      <c r="D142" s="15">
        <v>0</v>
      </c>
      <c r="E142" s="15">
        <v>0</v>
      </c>
      <c r="F142" s="15">
        <v>0</v>
      </c>
      <c r="G142" s="34" t="e">
        <f t="shared" si="52"/>
        <v>#DIV/0!</v>
      </c>
      <c r="H142" s="34" t="e">
        <f t="shared" si="53"/>
        <v>#DIV/0!</v>
      </c>
    </row>
    <row r="143" spans="1:8" ht="16.5" thickBot="1" x14ac:dyDescent="0.3">
      <c r="A143" s="45" t="s">
        <v>58</v>
      </c>
      <c r="B143" s="52" t="s">
        <v>77</v>
      </c>
      <c r="C143" s="15">
        <v>1909.36</v>
      </c>
      <c r="D143" s="15">
        <v>0</v>
      </c>
      <c r="E143" s="15">
        <v>500</v>
      </c>
      <c r="F143" s="15">
        <v>481.25</v>
      </c>
      <c r="G143" s="34">
        <f t="shared" ref="G143" si="56">F143/C143*100</f>
        <v>25.204780659487998</v>
      </c>
      <c r="H143" s="34">
        <f t="shared" ref="H143" si="57">F143/E143*100</f>
        <v>96.25</v>
      </c>
    </row>
    <row r="144" spans="1:8" ht="16.5" thickBot="1" x14ac:dyDescent="0.3">
      <c r="A144" s="45" t="s">
        <v>59</v>
      </c>
      <c r="B144" s="52" t="s">
        <v>78</v>
      </c>
      <c r="C144" s="15">
        <v>62.71</v>
      </c>
      <c r="D144" s="15">
        <v>0</v>
      </c>
      <c r="E144" s="15">
        <v>0</v>
      </c>
      <c r="F144" s="15">
        <v>0</v>
      </c>
      <c r="G144" s="34">
        <f t="shared" si="52"/>
        <v>0</v>
      </c>
      <c r="H144" s="34" t="e">
        <f t="shared" si="53"/>
        <v>#DIV/0!</v>
      </c>
    </row>
    <row r="145" spans="1:8" ht="16.5" thickBot="1" x14ac:dyDescent="0.3">
      <c r="A145" s="6"/>
      <c r="B145" s="7" t="s">
        <v>3</v>
      </c>
      <c r="C145" s="16">
        <f>SUM(C138:C144)</f>
        <v>2750.15</v>
      </c>
      <c r="D145" s="16">
        <f>SUM(D138:D144)</f>
        <v>0</v>
      </c>
      <c r="E145" s="16">
        <f>SUM(E138:E144)</f>
        <v>1366</v>
      </c>
      <c r="F145" s="16">
        <f>SUM(F138:F144)</f>
        <v>1082.1300000000001</v>
      </c>
      <c r="G145" s="14">
        <f t="shared" si="52"/>
        <v>39.348035561696634</v>
      </c>
      <c r="H145" s="14">
        <f t="shared" si="53"/>
        <v>79.218887262079079</v>
      </c>
    </row>
    <row r="146" spans="1:8" ht="16.5" customHeight="1" thickBot="1" x14ac:dyDescent="0.3">
      <c r="A146" s="103" t="s">
        <v>131</v>
      </c>
      <c r="B146" s="107"/>
      <c r="C146" s="107"/>
      <c r="D146" s="107"/>
      <c r="E146" s="107"/>
      <c r="F146" s="107"/>
      <c r="G146" s="107"/>
      <c r="H146" s="104"/>
    </row>
    <row r="147" spans="1:8" ht="48" thickBot="1" x14ac:dyDescent="0.3">
      <c r="A147" s="2" t="s">
        <v>1</v>
      </c>
      <c r="B147" s="3" t="s">
        <v>2</v>
      </c>
      <c r="C147" s="62" t="s">
        <v>126</v>
      </c>
      <c r="D147" s="62" t="s">
        <v>127</v>
      </c>
      <c r="E147" s="62" t="s">
        <v>128</v>
      </c>
      <c r="F147" s="62" t="s">
        <v>129</v>
      </c>
      <c r="G147" s="62" t="s">
        <v>38</v>
      </c>
      <c r="H147" s="62" t="s">
        <v>9</v>
      </c>
    </row>
    <row r="148" spans="1:8" ht="16.5" thickBot="1" x14ac:dyDescent="0.3">
      <c r="A148" s="4"/>
      <c r="B148" s="5">
        <v>1</v>
      </c>
      <c r="C148" s="5">
        <v>2</v>
      </c>
      <c r="D148" s="5">
        <v>3</v>
      </c>
      <c r="E148" s="5">
        <v>4</v>
      </c>
      <c r="F148" s="5">
        <v>5</v>
      </c>
      <c r="G148" s="5">
        <v>6</v>
      </c>
      <c r="H148" s="5">
        <v>7</v>
      </c>
    </row>
    <row r="149" spans="1:8" ht="32.25" thickBot="1" x14ac:dyDescent="0.3">
      <c r="A149" s="6">
        <v>4511</v>
      </c>
      <c r="B149" s="7" t="s">
        <v>133</v>
      </c>
      <c r="C149" s="15">
        <v>0</v>
      </c>
      <c r="D149" s="15">
        <v>0</v>
      </c>
      <c r="E149" s="15">
        <v>72625</v>
      </c>
      <c r="F149" s="15">
        <v>0</v>
      </c>
      <c r="G149" s="34" t="e">
        <f>F149/C149*100</f>
        <v>#DIV/0!</v>
      </c>
      <c r="H149" s="34">
        <f t="shared" ref="H149:H150" si="58">F149/E149*100</f>
        <v>0</v>
      </c>
    </row>
    <row r="150" spans="1:8" ht="16.5" thickBot="1" x14ac:dyDescent="0.3">
      <c r="A150" s="6"/>
      <c r="B150" s="7" t="s">
        <v>3</v>
      </c>
      <c r="C150" s="21">
        <f>SUM(C149:C149)</f>
        <v>0</v>
      </c>
      <c r="D150" s="21">
        <f>SUM(D149:D149)</f>
        <v>0</v>
      </c>
      <c r="E150" s="21">
        <f>SUM(E149:E149)</f>
        <v>72625</v>
      </c>
      <c r="F150" s="21">
        <f>SUM(F149:F149)</f>
        <v>0</v>
      </c>
      <c r="G150" s="14" t="e">
        <f>F150/C150*100</f>
        <v>#DIV/0!</v>
      </c>
      <c r="H150" s="14">
        <f t="shared" si="58"/>
        <v>0</v>
      </c>
    </row>
    <row r="151" spans="1:8" ht="16.5" customHeight="1" thickBot="1" x14ac:dyDescent="0.3">
      <c r="A151" s="103" t="s">
        <v>79</v>
      </c>
      <c r="B151" s="107"/>
      <c r="C151" s="107"/>
      <c r="D151" s="107"/>
      <c r="E151" s="107"/>
      <c r="F151" s="107"/>
      <c r="G151" s="107"/>
      <c r="H151" s="104"/>
    </row>
    <row r="152" spans="1:8" ht="48" thickBot="1" x14ac:dyDescent="0.3">
      <c r="A152" s="2" t="s">
        <v>1</v>
      </c>
      <c r="B152" s="3" t="s">
        <v>2</v>
      </c>
      <c r="C152" s="18" t="s">
        <v>126</v>
      </c>
      <c r="D152" s="18" t="s">
        <v>127</v>
      </c>
      <c r="E152" s="18" t="s">
        <v>128</v>
      </c>
      <c r="F152" s="18" t="s">
        <v>129</v>
      </c>
      <c r="G152" s="18" t="s">
        <v>38</v>
      </c>
      <c r="H152" s="18" t="s">
        <v>9</v>
      </c>
    </row>
    <row r="153" spans="1:8" ht="16.5" thickBot="1" x14ac:dyDescent="0.3">
      <c r="A153" s="4"/>
      <c r="B153" s="5">
        <v>1</v>
      </c>
      <c r="C153" s="5">
        <v>2</v>
      </c>
      <c r="D153" s="5">
        <v>3</v>
      </c>
      <c r="E153" s="5">
        <v>4</v>
      </c>
      <c r="F153" s="5">
        <v>5</v>
      </c>
      <c r="G153" s="5">
        <v>6</v>
      </c>
      <c r="H153" s="5">
        <v>7</v>
      </c>
    </row>
    <row r="154" spans="1:8" ht="16.5" thickBot="1" x14ac:dyDescent="0.3">
      <c r="A154" s="45" t="s">
        <v>41</v>
      </c>
      <c r="B154" s="57" t="s">
        <v>60</v>
      </c>
      <c r="C154" s="15">
        <v>553.9</v>
      </c>
      <c r="D154" s="15">
        <v>500</v>
      </c>
      <c r="E154" s="15">
        <v>500</v>
      </c>
      <c r="F154" s="15">
        <v>296.55</v>
      </c>
      <c r="G154" s="34">
        <f>F154/C154*100</f>
        <v>53.538544863693815</v>
      </c>
      <c r="H154" s="34">
        <f t="shared" ref="H154:H179" si="59">F154/E154*100</f>
        <v>59.310000000000009</v>
      </c>
    </row>
    <row r="155" spans="1:8" ht="16.5" thickBot="1" x14ac:dyDescent="0.3">
      <c r="A155" s="45" t="s">
        <v>42</v>
      </c>
      <c r="B155" s="52" t="s">
        <v>61</v>
      </c>
      <c r="C155" s="15">
        <v>0</v>
      </c>
      <c r="D155" s="15"/>
      <c r="E155" s="15">
        <v>0</v>
      </c>
      <c r="F155" s="15">
        <v>0</v>
      </c>
      <c r="G155" s="34" t="e">
        <f t="shared" ref="G155:G179" si="60">F155/C155*100</f>
        <v>#DIV/0!</v>
      </c>
      <c r="H155" s="34" t="e">
        <f t="shared" si="59"/>
        <v>#DIV/0!</v>
      </c>
    </row>
    <row r="156" spans="1:8" ht="26.25" thickBot="1" x14ac:dyDescent="0.3">
      <c r="A156" s="45" t="s">
        <v>43</v>
      </c>
      <c r="B156" s="52" t="s">
        <v>62</v>
      </c>
      <c r="C156" s="15">
        <v>91.39</v>
      </c>
      <c r="D156" s="15">
        <v>90</v>
      </c>
      <c r="E156" s="15">
        <v>90</v>
      </c>
      <c r="F156" s="15">
        <v>48.88</v>
      </c>
      <c r="G156" s="34">
        <f t="shared" si="60"/>
        <v>53.485064011379805</v>
      </c>
      <c r="H156" s="34">
        <f t="shared" si="59"/>
        <v>54.31111111111111</v>
      </c>
    </row>
    <row r="157" spans="1:8" ht="16.5" thickBot="1" x14ac:dyDescent="0.3">
      <c r="A157" s="45" t="s">
        <v>45</v>
      </c>
      <c r="B157" s="52" t="s">
        <v>64</v>
      </c>
      <c r="C157" s="15">
        <v>0</v>
      </c>
      <c r="D157" s="15"/>
      <c r="E157" s="15">
        <v>0</v>
      </c>
      <c r="F157" s="15">
        <v>0</v>
      </c>
      <c r="G157" s="34" t="e">
        <f t="shared" si="60"/>
        <v>#DIV/0!</v>
      </c>
      <c r="H157" s="34" t="e">
        <f t="shared" si="59"/>
        <v>#DIV/0!</v>
      </c>
    </row>
    <row r="158" spans="1:8" ht="26.25" thickBot="1" x14ac:dyDescent="0.3">
      <c r="A158" s="45" t="s">
        <v>46</v>
      </c>
      <c r="B158" s="52" t="s">
        <v>65</v>
      </c>
      <c r="C158" s="15">
        <v>62.95</v>
      </c>
      <c r="D158" s="15"/>
      <c r="E158" s="15">
        <v>0</v>
      </c>
      <c r="F158" s="15">
        <v>0</v>
      </c>
      <c r="G158" s="34">
        <f t="shared" si="60"/>
        <v>0</v>
      </c>
      <c r="H158" s="34" t="e">
        <f t="shared" si="59"/>
        <v>#DIV/0!</v>
      </c>
    </row>
    <row r="159" spans="1:8" ht="16.5" thickBot="1" x14ac:dyDescent="0.3">
      <c r="A159" s="45">
        <v>3213</v>
      </c>
      <c r="B159" s="52" t="s">
        <v>81</v>
      </c>
      <c r="C159" s="15">
        <v>0</v>
      </c>
      <c r="D159" s="15"/>
      <c r="E159" s="15">
        <v>0</v>
      </c>
      <c r="F159" s="15">
        <v>0</v>
      </c>
      <c r="G159" s="34" t="e">
        <f t="shared" ref="G159:G160" si="61">F159/C159*100</f>
        <v>#DIV/0!</v>
      </c>
      <c r="H159" s="34" t="e">
        <f t="shared" ref="H159:H160" si="62">F159/E159*100</f>
        <v>#DIV/0!</v>
      </c>
    </row>
    <row r="160" spans="1:8" ht="16.5" thickBot="1" x14ac:dyDescent="0.3">
      <c r="A160" s="45">
        <v>3214</v>
      </c>
      <c r="B160" s="52" t="s">
        <v>132</v>
      </c>
      <c r="C160" s="15">
        <v>0</v>
      </c>
      <c r="D160" s="15">
        <v>0</v>
      </c>
      <c r="E160" s="15">
        <v>500</v>
      </c>
      <c r="F160" s="15">
        <v>0</v>
      </c>
      <c r="G160" s="34" t="e">
        <f t="shared" si="61"/>
        <v>#DIV/0!</v>
      </c>
      <c r="H160" s="34">
        <f t="shared" si="62"/>
        <v>0</v>
      </c>
    </row>
    <row r="161" spans="1:8" ht="26.25" thickBot="1" x14ac:dyDescent="0.3">
      <c r="A161" s="45" t="s">
        <v>47</v>
      </c>
      <c r="B161" s="52" t="s">
        <v>66</v>
      </c>
      <c r="C161" s="15">
        <v>247.49</v>
      </c>
      <c r="D161" s="15">
        <v>300</v>
      </c>
      <c r="E161" s="15">
        <v>300</v>
      </c>
      <c r="F161" s="15">
        <v>195.53</v>
      </c>
      <c r="G161" s="34">
        <f t="shared" si="60"/>
        <v>79.005212331811379</v>
      </c>
      <c r="H161" s="34">
        <f t="shared" si="59"/>
        <v>65.176666666666677</v>
      </c>
    </row>
    <row r="162" spans="1:8" ht="16.5" thickBot="1" x14ac:dyDescent="0.3">
      <c r="A162" s="45">
        <v>3225</v>
      </c>
      <c r="B162" s="52" t="s">
        <v>102</v>
      </c>
      <c r="C162" s="15">
        <v>0</v>
      </c>
      <c r="D162" s="15">
        <v>0</v>
      </c>
      <c r="E162" s="15">
        <v>0</v>
      </c>
      <c r="F162" s="15">
        <v>371.19</v>
      </c>
      <c r="G162" s="34" t="e">
        <f t="shared" si="60"/>
        <v>#DIV/0!</v>
      </c>
      <c r="H162" s="34" t="e">
        <f t="shared" si="59"/>
        <v>#DIV/0!</v>
      </c>
    </row>
    <row r="163" spans="1:8" ht="16.5" thickBot="1" x14ac:dyDescent="0.3">
      <c r="A163" s="45" t="s">
        <v>48</v>
      </c>
      <c r="B163" s="52" t="s">
        <v>67</v>
      </c>
      <c r="C163" s="15">
        <v>6278.32</v>
      </c>
      <c r="D163" s="15">
        <v>15050</v>
      </c>
      <c r="E163" s="15">
        <v>550</v>
      </c>
      <c r="F163" s="15">
        <v>0</v>
      </c>
      <c r="G163" s="34">
        <f t="shared" si="60"/>
        <v>0</v>
      </c>
      <c r="H163" s="34">
        <f t="shared" si="59"/>
        <v>0</v>
      </c>
    </row>
    <row r="164" spans="1:8" ht="16.5" thickBot="1" x14ac:dyDescent="0.3">
      <c r="A164" s="45">
        <v>3223</v>
      </c>
      <c r="B164" s="52" t="s">
        <v>83</v>
      </c>
      <c r="C164" s="15">
        <v>0</v>
      </c>
      <c r="D164" s="15"/>
      <c r="E164" s="15">
        <v>0</v>
      </c>
      <c r="F164" s="15">
        <v>0</v>
      </c>
      <c r="G164" s="34" t="e">
        <f t="shared" ref="G164" si="63">F164/C164*100</f>
        <v>#DIV/0!</v>
      </c>
      <c r="H164" s="34" t="e">
        <f t="shared" ref="H164" si="64">F164/E164*100</f>
        <v>#DIV/0!</v>
      </c>
    </row>
    <row r="165" spans="1:8" ht="26.25" thickBot="1" x14ac:dyDescent="0.3">
      <c r="A165" s="45">
        <v>3224</v>
      </c>
      <c r="B165" s="52" t="s">
        <v>84</v>
      </c>
      <c r="C165" s="15">
        <v>0</v>
      </c>
      <c r="D165" s="15">
        <v>300</v>
      </c>
      <c r="E165" s="15">
        <v>300</v>
      </c>
      <c r="F165" s="15">
        <v>0</v>
      </c>
      <c r="G165" s="34" t="e">
        <f t="shared" ref="G165" si="65">F165/C165*100</f>
        <v>#DIV/0!</v>
      </c>
      <c r="H165" s="34">
        <f t="shared" ref="H165" si="66">F165/E165*100</f>
        <v>0</v>
      </c>
    </row>
    <row r="166" spans="1:8" ht="16.5" thickBot="1" x14ac:dyDescent="0.3">
      <c r="A166" s="45" t="s">
        <v>49</v>
      </c>
      <c r="B166" s="52" t="s">
        <v>68</v>
      </c>
      <c r="C166" s="15">
        <v>0</v>
      </c>
      <c r="D166" s="15"/>
      <c r="E166" s="15">
        <v>0</v>
      </c>
      <c r="F166" s="15">
        <v>0</v>
      </c>
      <c r="G166" s="34" t="e">
        <f t="shared" si="60"/>
        <v>#DIV/0!</v>
      </c>
      <c r="H166" s="34" t="e">
        <f t="shared" si="59"/>
        <v>#DIV/0!</v>
      </c>
    </row>
    <row r="167" spans="1:8" ht="16.5" thickBot="1" x14ac:dyDescent="0.3">
      <c r="A167" s="45" t="s">
        <v>50</v>
      </c>
      <c r="B167" s="52" t="s">
        <v>69</v>
      </c>
      <c r="C167" s="15">
        <v>0</v>
      </c>
      <c r="D167" s="15"/>
      <c r="E167" s="15">
        <v>0</v>
      </c>
      <c r="F167" s="15">
        <v>0</v>
      </c>
      <c r="G167" s="34" t="e">
        <f t="shared" si="60"/>
        <v>#DIV/0!</v>
      </c>
      <c r="H167" s="34" t="e">
        <f t="shared" si="59"/>
        <v>#DIV/0!</v>
      </c>
    </row>
    <row r="168" spans="1:8" ht="26.25" thickBot="1" x14ac:dyDescent="0.3">
      <c r="A168" s="45">
        <v>3232</v>
      </c>
      <c r="B168" s="52" t="s">
        <v>85</v>
      </c>
      <c r="C168" s="15">
        <v>0</v>
      </c>
      <c r="D168" s="15"/>
      <c r="E168" s="15">
        <v>0</v>
      </c>
      <c r="F168" s="15">
        <v>0</v>
      </c>
      <c r="G168" s="34" t="e">
        <f t="shared" si="60"/>
        <v>#DIV/0!</v>
      </c>
      <c r="H168" s="34" t="e">
        <f t="shared" si="59"/>
        <v>#DIV/0!</v>
      </c>
    </row>
    <row r="169" spans="1:8" ht="16.5" thickBot="1" x14ac:dyDescent="0.3">
      <c r="A169" s="45">
        <v>3234</v>
      </c>
      <c r="B169" s="52" t="s">
        <v>86</v>
      </c>
      <c r="C169" s="15">
        <v>0</v>
      </c>
      <c r="D169" s="15"/>
      <c r="E169" s="15">
        <v>0</v>
      </c>
      <c r="F169" s="15">
        <v>0</v>
      </c>
      <c r="G169" s="34" t="e">
        <f t="shared" ref="G169" si="67">F169/C169*100</f>
        <v>#DIV/0!</v>
      </c>
      <c r="H169" s="34" t="e">
        <f t="shared" ref="H169" si="68">F169/E169*100</f>
        <v>#DIV/0!</v>
      </c>
    </row>
    <row r="170" spans="1:8" ht="16.5" thickBot="1" x14ac:dyDescent="0.3">
      <c r="A170" s="45">
        <v>3239</v>
      </c>
      <c r="B170" s="52" t="s">
        <v>88</v>
      </c>
      <c r="C170" s="15">
        <v>0</v>
      </c>
      <c r="D170" s="15"/>
      <c r="E170" s="15">
        <v>0</v>
      </c>
      <c r="F170" s="15">
        <v>0</v>
      </c>
      <c r="G170" s="34" t="e">
        <f t="shared" ref="G170" si="69">F170/C170*100</f>
        <v>#DIV/0!</v>
      </c>
      <c r="H170" s="34" t="e">
        <f t="shared" ref="H170" si="70">F170/E170*100</f>
        <v>#DIV/0!</v>
      </c>
    </row>
    <row r="171" spans="1:8" ht="26.25" thickBot="1" x14ac:dyDescent="0.3">
      <c r="A171" s="45">
        <v>3241</v>
      </c>
      <c r="B171" s="52" t="s">
        <v>94</v>
      </c>
      <c r="C171" s="15">
        <v>0</v>
      </c>
      <c r="D171" s="15">
        <v>0</v>
      </c>
      <c r="E171" s="15">
        <v>0</v>
      </c>
      <c r="F171" s="15">
        <v>667.05</v>
      </c>
      <c r="G171" s="34" t="e">
        <f t="shared" ref="G171:G174" si="71">F171/C171*100</f>
        <v>#DIV/0!</v>
      </c>
      <c r="H171" s="34" t="e">
        <f t="shared" ref="H171:H174" si="72">F171/E171*100</f>
        <v>#DIV/0!</v>
      </c>
    </row>
    <row r="172" spans="1:8" ht="16.5" thickBot="1" x14ac:dyDescent="0.3">
      <c r="A172" s="45" t="s">
        <v>55</v>
      </c>
      <c r="B172" s="52" t="s">
        <v>74</v>
      </c>
      <c r="C172" s="15">
        <v>511.65</v>
      </c>
      <c r="D172" s="15">
        <v>1500</v>
      </c>
      <c r="E172" s="15">
        <v>1500</v>
      </c>
      <c r="F172" s="15">
        <v>1979.96</v>
      </c>
      <c r="G172" s="34">
        <f t="shared" si="71"/>
        <v>386.97547151373016</v>
      </c>
      <c r="H172" s="34">
        <f t="shared" si="72"/>
        <v>131.99733333333336</v>
      </c>
    </row>
    <row r="173" spans="1:8" ht="26.25" thickBot="1" x14ac:dyDescent="0.3">
      <c r="A173" s="45" t="s">
        <v>57</v>
      </c>
      <c r="B173" s="52" t="s">
        <v>76</v>
      </c>
      <c r="C173" s="15">
        <v>50.87</v>
      </c>
      <c r="D173" s="15">
        <v>0</v>
      </c>
      <c r="E173" s="15">
        <v>0</v>
      </c>
      <c r="F173" s="15">
        <v>0</v>
      </c>
      <c r="G173" s="34">
        <f t="shared" si="71"/>
        <v>0</v>
      </c>
      <c r="H173" s="34" t="e">
        <f t="shared" si="72"/>
        <v>#DIV/0!</v>
      </c>
    </row>
    <row r="174" spans="1:8" ht="16.5" thickBot="1" x14ac:dyDescent="0.3">
      <c r="A174" s="45">
        <v>4221</v>
      </c>
      <c r="B174" s="52" t="s">
        <v>77</v>
      </c>
      <c r="C174" s="15">
        <v>0</v>
      </c>
      <c r="D174" s="15">
        <v>0</v>
      </c>
      <c r="E174" s="15">
        <v>600</v>
      </c>
      <c r="F174" s="15">
        <v>0</v>
      </c>
      <c r="G174" s="34" t="e">
        <f t="shared" si="71"/>
        <v>#DIV/0!</v>
      </c>
      <c r="H174" s="34">
        <f t="shared" si="72"/>
        <v>0</v>
      </c>
    </row>
    <row r="175" spans="1:8" ht="16.5" thickBot="1" x14ac:dyDescent="0.3">
      <c r="A175" s="45">
        <v>4226</v>
      </c>
      <c r="B175" s="52" t="s">
        <v>96</v>
      </c>
      <c r="C175" s="15">
        <v>0</v>
      </c>
      <c r="D175" s="15">
        <v>1300</v>
      </c>
      <c r="E175" s="15">
        <v>1300</v>
      </c>
      <c r="F175" s="15">
        <v>0</v>
      </c>
      <c r="G175" s="34" t="e">
        <f t="shared" si="60"/>
        <v>#DIV/0!</v>
      </c>
      <c r="H175" s="34">
        <f t="shared" si="59"/>
        <v>0</v>
      </c>
    </row>
    <row r="176" spans="1:8" ht="26.25" thickBot="1" x14ac:dyDescent="0.3">
      <c r="A176" s="45">
        <v>4227</v>
      </c>
      <c r="B176" s="52" t="s">
        <v>93</v>
      </c>
      <c r="C176" s="15">
        <v>0</v>
      </c>
      <c r="D176" s="15"/>
      <c r="E176" s="15">
        <v>600</v>
      </c>
      <c r="F176" s="15">
        <v>0</v>
      </c>
      <c r="G176" s="34" t="e">
        <f t="shared" si="60"/>
        <v>#DIV/0!</v>
      </c>
      <c r="H176" s="34">
        <f t="shared" si="59"/>
        <v>0</v>
      </c>
    </row>
    <row r="177" spans="1:8" ht="16.5" thickBot="1" x14ac:dyDescent="0.3">
      <c r="A177" s="45" t="s">
        <v>59</v>
      </c>
      <c r="B177" s="52" t="s">
        <v>78</v>
      </c>
      <c r="C177" s="15">
        <v>0</v>
      </c>
      <c r="D177" s="15">
        <v>0</v>
      </c>
      <c r="E177" s="15">
        <v>0</v>
      </c>
      <c r="F177" s="15">
        <v>0</v>
      </c>
      <c r="G177" s="34" t="e">
        <f t="shared" si="60"/>
        <v>#DIV/0!</v>
      </c>
      <c r="H177" s="34" t="e">
        <f t="shared" si="59"/>
        <v>#DIV/0!</v>
      </c>
    </row>
    <row r="178" spans="1:8" ht="16.5" thickBot="1" x14ac:dyDescent="0.3">
      <c r="A178" s="53"/>
      <c r="B178" s="54"/>
      <c r="C178" s="15">
        <v>0</v>
      </c>
      <c r="D178" s="15">
        <v>0</v>
      </c>
      <c r="E178" s="15">
        <v>0</v>
      </c>
      <c r="F178" s="15">
        <v>0</v>
      </c>
      <c r="G178" s="34" t="e">
        <f t="shared" si="60"/>
        <v>#DIV/0!</v>
      </c>
      <c r="H178" s="34" t="e">
        <f t="shared" si="59"/>
        <v>#DIV/0!</v>
      </c>
    </row>
    <row r="179" spans="1:8" ht="16.5" thickBot="1" x14ac:dyDescent="0.3">
      <c r="A179" s="6"/>
      <c r="B179" s="7" t="s">
        <v>3</v>
      </c>
      <c r="C179" s="16">
        <f>SUM(C154:C178)</f>
        <v>7796.5699999999988</v>
      </c>
      <c r="D179" s="16">
        <f>SUM(D154:D178)</f>
        <v>19040</v>
      </c>
      <c r="E179" s="16">
        <f>SUM(E154:E178)</f>
        <v>6240</v>
      </c>
      <c r="F179" s="16">
        <f>SUM(F154:F178)</f>
        <v>3559.16</v>
      </c>
      <c r="G179" s="14">
        <f t="shared" si="60"/>
        <v>45.65033085061765</v>
      </c>
      <c r="H179" s="14">
        <f t="shared" si="59"/>
        <v>57.037820512820517</v>
      </c>
    </row>
    <row r="180" spans="1:8" ht="16.5" customHeight="1" thickBot="1" x14ac:dyDescent="0.3">
      <c r="A180" s="103" t="s">
        <v>35</v>
      </c>
      <c r="B180" s="107"/>
      <c r="C180" s="107"/>
      <c r="D180" s="107"/>
      <c r="E180" s="107"/>
      <c r="F180" s="107"/>
      <c r="G180" s="107"/>
      <c r="H180" s="104"/>
    </row>
    <row r="181" spans="1:8" ht="48" thickBot="1" x14ac:dyDescent="0.3">
      <c r="A181" s="2" t="s">
        <v>1</v>
      </c>
      <c r="B181" s="48" t="s">
        <v>2</v>
      </c>
      <c r="C181" s="18" t="s">
        <v>126</v>
      </c>
      <c r="D181" s="18" t="s">
        <v>127</v>
      </c>
      <c r="E181" s="18" t="s">
        <v>128</v>
      </c>
      <c r="F181" s="18" t="s">
        <v>129</v>
      </c>
      <c r="G181" s="18" t="s">
        <v>38</v>
      </c>
      <c r="H181" s="18" t="s">
        <v>9</v>
      </c>
    </row>
    <row r="182" spans="1:8" ht="16.5" thickBot="1" x14ac:dyDescent="0.3">
      <c r="A182" s="50"/>
      <c r="B182" s="49">
        <v>1</v>
      </c>
      <c r="C182" s="5">
        <v>2</v>
      </c>
      <c r="D182" s="5">
        <v>3</v>
      </c>
      <c r="E182" s="5">
        <v>4</v>
      </c>
      <c r="F182" s="5">
        <v>5</v>
      </c>
      <c r="G182" s="5">
        <v>6</v>
      </c>
      <c r="H182" s="5">
        <v>7</v>
      </c>
    </row>
    <row r="183" spans="1:8" ht="16.5" thickBot="1" x14ac:dyDescent="0.3">
      <c r="A183" s="45" t="s">
        <v>41</v>
      </c>
      <c r="B183" s="46" t="s">
        <v>60</v>
      </c>
      <c r="C183" s="15">
        <v>0</v>
      </c>
      <c r="D183" s="15">
        <v>0</v>
      </c>
      <c r="E183" s="15">
        <v>0</v>
      </c>
      <c r="F183" s="15">
        <v>0</v>
      </c>
      <c r="G183" s="34" t="e">
        <f>F183/C183*100</f>
        <v>#DIV/0!</v>
      </c>
      <c r="H183" s="34" t="e">
        <f t="shared" ref="H183:H193" si="73">F183/E183*100</f>
        <v>#DIV/0!</v>
      </c>
    </row>
    <row r="184" spans="1:8" ht="26.25" thickBot="1" x14ac:dyDescent="0.3">
      <c r="A184" s="45" t="s">
        <v>43</v>
      </c>
      <c r="B184" s="52" t="s">
        <v>62</v>
      </c>
      <c r="C184" s="15">
        <v>0</v>
      </c>
      <c r="D184" s="15">
        <v>0</v>
      </c>
      <c r="E184" s="15">
        <v>0</v>
      </c>
      <c r="F184" s="15">
        <v>0</v>
      </c>
      <c r="G184" s="34" t="e">
        <f>F184/C184*100</f>
        <v>#DIV/0!</v>
      </c>
      <c r="H184" s="34" t="e">
        <f t="shared" ref="H184" si="74">F184/E184*100</f>
        <v>#DIV/0!</v>
      </c>
    </row>
    <row r="185" spans="1:8" ht="16.5" thickBot="1" x14ac:dyDescent="0.3">
      <c r="A185" s="45" t="s">
        <v>45</v>
      </c>
      <c r="B185" s="52" t="s">
        <v>64</v>
      </c>
      <c r="C185" s="15">
        <v>0</v>
      </c>
      <c r="D185" s="15">
        <v>6000</v>
      </c>
      <c r="E185" s="15">
        <v>5520</v>
      </c>
      <c r="F185" s="15">
        <v>0</v>
      </c>
      <c r="G185" s="34" t="e">
        <f>F185/C185*100</f>
        <v>#DIV/0!</v>
      </c>
      <c r="H185" s="34">
        <f t="shared" ref="H185" si="75">F185/E185*100</f>
        <v>0</v>
      </c>
    </row>
    <row r="186" spans="1:8" ht="26.25" thickBot="1" x14ac:dyDescent="0.3">
      <c r="A186" s="45">
        <v>3221</v>
      </c>
      <c r="B186" s="52" t="s">
        <v>66</v>
      </c>
      <c r="C186" s="15">
        <v>530.89</v>
      </c>
      <c r="D186" s="15">
        <v>2000</v>
      </c>
      <c r="E186" s="15">
        <v>1000</v>
      </c>
      <c r="F186" s="15">
        <v>0</v>
      </c>
      <c r="G186" s="34">
        <f t="shared" ref="G186:G193" si="76">F186/C186*100</f>
        <v>0</v>
      </c>
      <c r="H186" s="34">
        <f t="shared" si="73"/>
        <v>0</v>
      </c>
    </row>
    <row r="187" spans="1:8" ht="16.5" thickBot="1" x14ac:dyDescent="0.3">
      <c r="A187" s="45">
        <v>3237</v>
      </c>
      <c r="B187" s="52" t="s">
        <v>71</v>
      </c>
      <c r="C187" s="15">
        <v>0</v>
      </c>
      <c r="D187" s="15">
        <v>0</v>
      </c>
      <c r="E187" s="15">
        <v>0</v>
      </c>
      <c r="F187" s="15">
        <v>0</v>
      </c>
      <c r="G187" s="34" t="e">
        <f t="shared" si="76"/>
        <v>#DIV/0!</v>
      </c>
      <c r="H187" s="34" t="e">
        <f t="shared" si="73"/>
        <v>#DIV/0!</v>
      </c>
    </row>
    <row r="188" spans="1:8" ht="16.5" thickBot="1" x14ac:dyDescent="0.3">
      <c r="A188" s="45">
        <v>3241</v>
      </c>
      <c r="B188" s="52" t="s">
        <v>100</v>
      </c>
      <c r="C188" s="15">
        <v>0</v>
      </c>
      <c r="D188" s="15">
        <v>0</v>
      </c>
      <c r="E188" s="15">
        <v>0</v>
      </c>
      <c r="F188" s="15">
        <v>0</v>
      </c>
      <c r="G188" s="34" t="e">
        <f t="shared" ref="G188" si="77">F188/C188*100</f>
        <v>#DIV/0!</v>
      </c>
      <c r="H188" s="34" t="e">
        <f t="shared" ref="H188" si="78">F188/E188*100</f>
        <v>#DIV/0!</v>
      </c>
    </row>
    <row r="189" spans="1:8" ht="16.5" thickBot="1" x14ac:dyDescent="0.3">
      <c r="A189" s="45">
        <v>3299</v>
      </c>
      <c r="B189" s="52" t="s">
        <v>74</v>
      </c>
      <c r="C189" s="15">
        <v>8624.57</v>
      </c>
      <c r="D189" s="15">
        <v>520</v>
      </c>
      <c r="E189" s="15">
        <v>2000</v>
      </c>
      <c r="F189" s="15">
        <v>0</v>
      </c>
      <c r="G189" s="34">
        <f t="shared" ref="G189:G190" si="79">F189/C189*100</f>
        <v>0</v>
      </c>
      <c r="H189" s="34">
        <f t="shared" ref="H189:H190" si="80">F189/E189*100</f>
        <v>0</v>
      </c>
    </row>
    <row r="190" spans="1:8" ht="16.5" thickBot="1" x14ac:dyDescent="0.3">
      <c r="A190" s="45">
        <v>3432</v>
      </c>
      <c r="B190" s="52" t="s">
        <v>99</v>
      </c>
      <c r="C190" s="15">
        <v>4.8099999999999996</v>
      </c>
      <c r="D190" s="15">
        <v>0</v>
      </c>
      <c r="E190" s="15">
        <v>0</v>
      </c>
      <c r="F190" s="15">
        <v>0</v>
      </c>
      <c r="G190" s="34">
        <f t="shared" si="79"/>
        <v>0</v>
      </c>
      <c r="H190" s="34" t="e">
        <f t="shared" si="80"/>
        <v>#DIV/0!</v>
      </c>
    </row>
    <row r="191" spans="1:8" ht="16.5" thickBot="1" x14ac:dyDescent="0.3">
      <c r="A191" s="45">
        <v>4221</v>
      </c>
      <c r="B191" s="52" t="s">
        <v>77</v>
      </c>
      <c r="C191" s="15"/>
      <c r="D191" s="15">
        <v>0</v>
      </c>
      <c r="E191" s="15">
        <v>0</v>
      </c>
      <c r="F191" s="15">
        <v>0</v>
      </c>
      <c r="G191" s="34" t="e">
        <f t="shared" ref="G191" si="81">F191/C191*100</f>
        <v>#DIV/0!</v>
      </c>
      <c r="H191" s="34" t="e">
        <f t="shared" ref="H191" si="82">F191/E191*100</f>
        <v>#DIV/0!</v>
      </c>
    </row>
    <row r="192" spans="1:8" ht="16.5" thickBot="1" x14ac:dyDescent="0.3">
      <c r="A192" s="45">
        <v>42411</v>
      </c>
      <c r="B192" s="52" t="s">
        <v>78</v>
      </c>
      <c r="C192" s="15">
        <v>0</v>
      </c>
      <c r="D192" s="15">
        <v>0</v>
      </c>
      <c r="E192" s="15">
        <v>0</v>
      </c>
      <c r="F192" s="15">
        <v>0</v>
      </c>
      <c r="G192" s="34" t="e">
        <f t="shared" si="76"/>
        <v>#DIV/0!</v>
      </c>
      <c r="H192" s="34" t="e">
        <f t="shared" si="73"/>
        <v>#DIV/0!</v>
      </c>
    </row>
    <row r="193" spans="1:8" ht="16.5" thickBot="1" x14ac:dyDescent="0.3">
      <c r="A193" s="51"/>
      <c r="B193" s="59" t="s">
        <v>3</v>
      </c>
      <c r="C193" s="16">
        <f>SUM(C183:C192)</f>
        <v>9160.2699999999986</v>
      </c>
      <c r="D193" s="16">
        <f>SUM(D183:D192)</f>
        <v>8520</v>
      </c>
      <c r="E193" s="16">
        <f>SUM(E183:E192)</f>
        <v>8520</v>
      </c>
      <c r="F193" s="16">
        <f>SUM(F183:F192)</f>
        <v>0</v>
      </c>
      <c r="G193" s="14">
        <f t="shared" si="76"/>
        <v>0</v>
      </c>
      <c r="H193" s="14">
        <f t="shared" si="73"/>
        <v>0</v>
      </c>
    </row>
    <row r="194" spans="1:8" ht="16.5" thickBot="1" x14ac:dyDescent="0.3">
      <c r="A194" s="108" t="s">
        <v>37</v>
      </c>
      <c r="B194" s="107"/>
      <c r="C194" s="107"/>
      <c r="D194" s="107"/>
      <c r="E194" s="107"/>
      <c r="F194" s="107"/>
      <c r="G194" s="107"/>
      <c r="H194" s="104"/>
    </row>
    <row r="195" spans="1:8" ht="48" thickBot="1" x14ac:dyDescent="0.3">
      <c r="A195" s="2" t="s">
        <v>1</v>
      </c>
      <c r="B195" s="3" t="s">
        <v>2</v>
      </c>
      <c r="C195" s="18" t="s">
        <v>126</v>
      </c>
      <c r="D195" s="18" t="s">
        <v>127</v>
      </c>
      <c r="E195" s="18" t="s">
        <v>128</v>
      </c>
      <c r="F195" s="18" t="s">
        <v>129</v>
      </c>
      <c r="G195" s="18" t="s">
        <v>38</v>
      </c>
      <c r="H195" s="18" t="s">
        <v>9</v>
      </c>
    </row>
    <row r="196" spans="1:8" ht="16.5" thickBot="1" x14ac:dyDescent="0.3">
      <c r="A196" s="4"/>
      <c r="B196" s="60">
        <v>1</v>
      </c>
      <c r="C196" s="5">
        <v>2</v>
      </c>
      <c r="D196" s="5">
        <v>3</v>
      </c>
      <c r="E196" s="5">
        <v>4</v>
      </c>
      <c r="F196" s="5">
        <v>5</v>
      </c>
      <c r="G196" s="5">
        <v>6</v>
      </c>
      <c r="H196" s="5">
        <v>7</v>
      </c>
    </row>
    <row r="197" spans="1:8" ht="16.5" thickBot="1" x14ac:dyDescent="0.3">
      <c r="A197" s="45" t="s">
        <v>45</v>
      </c>
      <c r="B197" s="52" t="s">
        <v>64</v>
      </c>
      <c r="C197" s="15">
        <v>7118.86</v>
      </c>
      <c r="D197" s="15">
        <v>2000</v>
      </c>
      <c r="E197" s="15">
        <v>6127</v>
      </c>
      <c r="F197" s="15">
        <v>0</v>
      </c>
      <c r="G197" s="34">
        <f>F197/C197*100</f>
        <v>0</v>
      </c>
      <c r="H197" s="34">
        <f t="shared" ref="H197:H204" si="83">F197/E197*100</f>
        <v>0</v>
      </c>
    </row>
    <row r="198" spans="1:8" ht="26.25" thickBot="1" x14ac:dyDescent="0.3">
      <c r="A198" s="45">
        <v>3221</v>
      </c>
      <c r="B198" s="52" t="s">
        <v>66</v>
      </c>
      <c r="C198" s="15">
        <v>207.31</v>
      </c>
      <c r="D198" s="15">
        <v>1000</v>
      </c>
      <c r="E198" s="15">
        <v>2000</v>
      </c>
      <c r="F198" s="15">
        <v>0</v>
      </c>
      <c r="G198" s="34">
        <f t="shared" ref="G198:G203" si="84">F198/C198*100</f>
        <v>0</v>
      </c>
      <c r="H198" s="34">
        <f t="shared" ref="H198:H203" si="85">F198/E198*100</f>
        <v>0</v>
      </c>
    </row>
    <row r="199" spans="1:8" ht="16.5" thickBot="1" x14ac:dyDescent="0.3">
      <c r="A199" s="65">
        <v>32251</v>
      </c>
      <c r="B199" s="52" t="s">
        <v>101</v>
      </c>
      <c r="C199" s="15">
        <v>0</v>
      </c>
      <c r="D199" s="15">
        <v>0</v>
      </c>
      <c r="E199" s="15">
        <v>0</v>
      </c>
      <c r="F199" s="15">
        <v>0</v>
      </c>
      <c r="G199" s="34" t="e">
        <f t="shared" ref="G199" si="86">F199/C199*100</f>
        <v>#DIV/0!</v>
      </c>
      <c r="H199" s="34" t="e">
        <f t="shared" ref="H199" si="87">F199/E199*100</f>
        <v>#DIV/0!</v>
      </c>
    </row>
    <row r="200" spans="1:8" ht="16.5" thickBot="1" x14ac:dyDescent="0.3">
      <c r="A200" s="65">
        <v>3222</v>
      </c>
      <c r="B200" s="52" t="s">
        <v>67</v>
      </c>
      <c r="C200" s="15">
        <v>0</v>
      </c>
      <c r="D200" s="15">
        <v>0</v>
      </c>
      <c r="E200" s="15">
        <v>0</v>
      </c>
      <c r="F200" s="15">
        <v>0</v>
      </c>
      <c r="G200" s="34" t="e">
        <f t="shared" ref="G200" si="88">F200/C200*100</f>
        <v>#DIV/0!</v>
      </c>
      <c r="H200" s="34" t="e">
        <f t="shared" ref="H200" si="89">F200/E200*100</f>
        <v>#DIV/0!</v>
      </c>
    </row>
    <row r="201" spans="1:8" ht="16.5" thickBot="1" x14ac:dyDescent="0.3">
      <c r="A201" s="47">
        <v>3299</v>
      </c>
      <c r="B201" s="61" t="s">
        <v>74</v>
      </c>
      <c r="C201" s="15">
        <v>0</v>
      </c>
      <c r="D201" s="15">
        <v>0</v>
      </c>
      <c r="E201" s="15">
        <v>0</v>
      </c>
      <c r="F201" s="15">
        <v>350</v>
      </c>
      <c r="G201" s="34" t="e">
        <f t="shared" si="84"/>
        <v>#DIV/0!</v>
      </c>
      <c r="H201" s="34" t="e">
        <f t="shared" si="85"/>
        <v>#DIV/0!</v>
      </c>
    </row>
    <row r="202" spans="1:8" ht="16.5" thickBot="1" x14ac:dyDescent="0.3">
      <c r="A202" s="45">
        <v>4221</v>
      </c>
      <c r="B202" s="52" t="s">
        <v>77</v>
      </c>
      <c r="C202" s="15">
        <v>0</v>
      </c>
      <c r="D202" s="15">
        <v>0</v>
      </c>
      <c r="E202" s="15">
        <v>2000</v>
      </c>
      <c r="F202" s="15">
        <v>0</v>
      </c>
      <c r="G202" s="34" t="e">
        <f t="shared" ref="G202" si="90">F202/C202*100</f>
        <v>#DIV/0!</v>
      </c>
      <c r="H202" s="34">
        <f t="shared" ref="H202" si="91">F202/E202*100</f>
        <v>0</v>
      </c>
    </row>
    <row r="203" spans="1:8" ht="16.5" thickBot="1" x14ac:dyDescent="0.3">
      <c r="A203" s="45">
        <v>42411</v>
      </c>
      <c r="B203" s="52" t="s">
        <v>78</v>
      </c>
      <c r="C203" s="15">
        <v>0</v>
      </c>
      <c r="D203" s="15">
        <v>500</v>
      </c>
      <c r="E203" s="15">
        <v>2000</v>
      </c>
      <c r="F203" s="15">
        <v>0</v>
      </c>
      <c r="G203" s="34" t="e">
        <f t="shared" si="84"/>
        <v>#DIV/0!</v>
      </c>
      <c r="H203" s="34">
        <f t="shared" si="85"/>
        <v>0</v>
      </c>
    </row>
    <row r="204" spans="1:8" ht="16.5" thickBot="1" x14ac:dyDescent="0.3">
      <c r="A204" s="12"/>
      <c r="B204" s="10" t="s">
        <v>3</v>
      </c>
      <c r="C204" s="41">
        <f>SUM(C197:C203)</f>
        <v>7326.17</v>
      </c>
      <c r="D204" s="41">
        <f>SUM(D197:D203)</f>
        <v>3500</v>
      </c>
      <c r="E204" s="41">
        <f>SUM(E197:E203)</f>
        <v>12127</v>
      </c>
      <c r="F204" s="41">
        <f>SUM(F197:F203)</f>
        <v>350</v>
      </c>
      <c r="G204" s="42">
        <f t="shared" ref="G204" si="92">F204/C204*100</f>
        <v>4.7773939179680518</v>
      </c>
      <c r="H204" s="42">
        <f t="shared" si="83"/>
        <v>2.8861218768038261</v>
      </c>
    </row>
    <row r="205" spans="1:8" ht="16.5" thickBot="1" x14ac:dyDescent="0.3">
      <c r="A205" s="103" t="s">
        <v>80</v>
      </c>
      <c r="B205" s="107"/>
      <c r="C205" s="107"/>
      <c r="D205" s="107"/>
      <c r="E205" s="107"/>
      <c r="F205" s="107"/>
      <c r="G205" s="107"/>
      <c r="H205" s="104"/>
    </row>
    <row r="206" spans="1:8" ht="48" thickBot="1" x14ac:dyDescent="0.3">
      <c r="A206" s="2" t="s">
        <v>1</v>
      </c>
      <c r="B206" s="3" t="s">
        <v>2</v>
      </c>
      <c r="C206" s="18" t="s">
        <v>126</v>
      </c>
      <c r="D206" s="18" t="s">
        <v>127</v>
      </c>
      <c r="E206" s="18" t="s">
        <v>128</v>
      </c>
      <c r="F206" s="18" t="s">
        <v>129</v>
      </c>
      <c r="G206" s="18" t="s">
        <v>38</v>
      </c>
      <c r="H206" s="18" t="s">
        <v>9</v>
      </c>
    </row>
    <row r="207" spans="1:8" ht="16.5" thickBot="1" x14ac:dyDescent="0.3">
      <c r="A207" s="4"/>
      <c r="B207" s="5">
        <v>1</v>
      </c>
      <c r="C207" s="5">
        <v>2</v>
      </c>
      <c r="D207" s="5">
        <v>3</v>
      </c>
      <c r="E207" s="5">
        <v>4</v>
      </c>
      <c r="F207" s="5">
        <v>5</v>
      </c>
      <c r="G207" s="5">
        <v>6</v>
      </c>
      <c r="H207" s="5">
        <v>7</v>
      </c>
    </row>
    <row r="208" spans="1:8" ht="16.5" thickBot="1" x14ac:dyDescent="0.3">
      <c r="A208" s="45" t="s">
        <v>41</v>
      </c>
      <c r="B208" s="57" t="s">
        <v>60</v>
      </c>
      <c r="C208" s="15">
        <v>0</v>
      </c>
      <c r="D208" s="15">
        <v>0</v>
      </c>
      <c r="E208" s="15">
        <v>0</v>
      </c>
      <c r="F208" s="15">
        <v>0</v>
      </c>
      <c r="G208" s="34" t="e">
        <f>F208/C208*100</f>
        <v>#DIV/0!</v>
      </c>
      <c r="H208" s="34" t="e">
        <f t="shared" ref="H208:H218" si="93">F208/E208*100</f>
        <v>#DIV/0!</v>
      </c>
    </row>
    <row r="209" spans="1:8" ht="26.25" thickBot="1" x14ac:dyDescent="0.3">
      <c r="A209" s="45" t="s">
        <v>43</v>
      </c>
      <c r="B209" s="52" t="s">
        <v>62</v>
      </c>
      <c r="C209" s="15">
        <v>0</v>
      </c>
      <c r="D209" s="15">
        <v>0</v>
      </c>
      <c r="E209" s="15">
        <v>0</v>
      </c>
      <c r="F209" s="15">
        <v>0</v>
      </c>
      <c r="G209" s="34" t="e">
        <f t="shared" ref="G209:G218" si="94">F209/C209*100</f>
        <v>#DIV/0!</v>
      </c>
      <c r="H209" s="34" t="e">
        <f t="shared" si="93"/>
        <v>#DIV/0!</v>
      </c>
    </row>
    <row r="210" spans="1:8" ht="16.5" thickBot="1" x14ac:dyDescent="0.3">
      <c r="A210" s="45" t="s">
        <v>45</v>
      </c>
      <c r="B210" s="52" t="s">
        <v>64</v>
      </c>
      <c r="C210" s="15">
        <v>398.17</v>
      </c>
      <c r="D210" s="15">
        <v>500</v>
      </c>
      <c r="E210" s="15">
        <v>500</v>
      </c>
      <c r="F210" s="15">
        <v>996.85</v>
      </c>
      <c r="G210" s="34">
        <f t="shared" si="94"/>
        <v>250.35788733455558</v>
      </c>
      <c r="H210" s="34">
        <f t="shared" si="93"/>
        <v>199.37</v>
      </c>
    </row>
    <row r="211" spans="1:8" ht="26.25" thickBot="1" x14ac:dyDescent="0.3">
      <c r="A211" s="45" t="s">
        <v>47</v>
      </c>
      <c r="B211" s="52" t="s">
        <v>66</v>
      </c>
      <c r="C211" s="15">
        <v>67.42</v>
      </c>
      <c r="D211" s="15">
        <v>400</v>
      </c>
      <c r="E211" s="15">
        <v>400</v>
      </c>
      <c r="F211" s="15">
        <v>0</v>
      </c>
      <c r="G211" s="34">
        <f t="shared" si="94"/>
        <v>0</v>
      </c>
      <c r="H211" s="34">
        <f t="shared" si="93"/>
        <v>0</v>
      </c>
    </row>
    <row r="212" spans="1:8" ht="26.25" thickBot="1" x14ac:dyDescent="0.3">
      <c r="A212" s="45">
        <v>3224</v>
      </c>
      <c r="B212" s="52" t="s">
        <v>95</v>
      </c>
      <c r="C212" s="15">
        <v>0</v>
      </c>
      <c r="D212" s="15">
        <v>300</v>
      </c>
      <c r="E212" s="15">
        <v>300</v>
      </c>
      <c r="F212" s="15">
        <v>0</v>
      </c>
      <c r="G212" s="34" t="e">
        <f t="shared" si="94"/>
        <v>#DIV/0!</v>
      </c>
      <c r="H212" s="34">
        <f t="shared" si="93"/>
        <v>0</v>
      </c>
    </row>
    <row r="213" spans="1:8" ht="16.5" thickBot="1" x14ac:dyDescent="0.3">
      <c r="A213" s="45">
        <v>3225</v>
      </c>
      <c r="B213" s="52" t="s">
        <v>102</v>
      </c>
      <c r="C213" s="15">
        <v>0</v>
      </c>
      <c r="D213" s="15">
        <v>0</v>
      </c>
      <c r="E213" s="15">
        <v>0</v>
      </c>
      <c r="F213" s="15">
        <v>80.91</v>
      </c>
      <c r="G213" s="34" t="e">
        <f t="shared" ref="G213" si="95">F213/C213*100</f>
        <v>#DIV/0!</v>
      </c>
      <c r="H213" s="34" t="e">
        <f t="shared" ref="H213" si="96">F213/E213*100</f>
        <v>#DIV/0!</v>
      </c>
    </row>
    <row r="214" spans="1:8" ht="16.5" thickBot="1" x14ac:dyDescent="0.3">
      <c r="A214" s="45">
        <v>3299</v>
      </c>
      <c r="B214" s="52" t="s">
        <v>74</v>
      </c>
      <c r="C214" s="15">
        <v>0</v>
      </c>
      <c r="D214" s="15">
        <v>400</v>
      </c>
      <c r="E214" s="15">
        <v>400</v>
      </c>
      <c r="F214" s="15">
        <v>0</v>
      </c>
      <c r="G214" s="34" t="e">
        <f t="shared" si="94"/>
        <v>#DIV/0!</v>
      </c>
      <c r="H214" s="34">
        <f t="shared" si="93"/>
        <v>0</v>
      </c>
    </row>
    <row r="215" spans="1:8" ht="16.5" thickBot="1" x14ac:dyDescent="0.3">
      <c r="A215" s="45">
        <v>4221</v>
      </c>
      <c r="B215" s="52" t="s">
        <v>77</v>
      </c>
      <c r="C215" s="15">
        <v>0</v>
      </c>
      <c r="D215" s="15">
        <v>400</v>
      </c>
      <c r="E215" s="15">
        <v>400</v>
      </c>
      <c r="F215" s="15">
        <v>0</v>
      </c>
      <c r="G215" s="34" t="e">
        <f t="shared" ref="G215:G216" si="97">F215/C215*100</f>
        <v>#DIV/0!</v>
      </c>
      <c r="H215" s="34">
        <f t="shared" ref="H215:H216" si="98">F215/E215*100</f>
        <v>0</v>
      </c>
    </row>
    <row r="216" spans="1:8" ht="26.25" thickBot="1" x14ac:dyDescent="0.3">
      <c r="A216" s="45">
        <v>4227</v>
      </c>
      <c r="B216" s="52" t="s">
        <v>93</v>
      </c>
      <c r="C216" s="15">
        <v>0</v>
      </c>
      <c r="D216" s="15">
        <v>0</v>
      </c>
      <c r="E216" s="15">
        <v>0</v>
      </c>
      <c r="F216" s="15">
        <v>0</v>
      </c>
      <c r="G216" s="34" t="e">
        <f t="shared" si="97"/>
        <v>#DIV/0!</v>
      </c>
      <c r="H216" s="34" t="e">
        <f t="shared" si="98"/>
        <v>#DIV/0!</v>
      </c>
    </row>
    <row r="217" spans="1:8" ht="27.75" customHeight="1" thickBot="1" x14ac:dyDescent="0.3">
      <c r="A217" s="45">
        <v>4241</v>
      </c>
      <c r="B217" s="61" t="s">
        <v>78</v>
      </c>
      <c r="C217" s="15">
        <v>0</v>
      </c>
      <c r="D217" s="15">
        <v>0</v>
      </c>
      <c r="E217" s="15">
        <v>0</v>
      </c>
      <c r="F217" s="15">
        <v>0</v>
      </c>
      <c r="G217" s="34" t="e">
        <f t="shared" si="94"/>
        <v>#DIV/0!</v>
      </c>
      <c r="H217" s="34" t="e">
        <f t="shared" si="93"/>
        <v>#DIV/0!</v>
      </c>
    </row>
    <row r="218" spans="1:8" ht="16.5" thickBot="1" x14ac:dyDescent="0.3">
      <c r="A218" s="12"/>
      <c r="B218" s="10" t="s">
        <v>3</v>
      </c>
      <c r="C218" s="41">
        <f>SUM(C208:C217)</f>
        <v>465.59000000000003</v>
      </c>
      <c r="D218" s="41">
        <f>SUM(D208:D217)</f>
        <v>2000</v>
      </c>
      <c r="E218" s="41">
        <f>SUM(E208:E217)</f>
        <v>2000</v>
      </c>
      <c r="F218" s="41">
        <f>SUM(F208:F217)</f>
        <v>1077.76</v>
      </c>
      <c r="G218" s="42">
        <f t="shared" si="94"/>
        <v>231.48263493631737</v>
      </c>
      <c r="H218" s="42">
        <f t="shared" si="93"/>
        <v>53.888000000000005</v>
      </c>
    </row>
    <row r="219" spans="1:8" ht="24" customHeight="1" x14ac:dyDescent="0.25">
      <c r="A219" s="19"/>
      <c r="B219" s="19"/>
      <c r="C219" s="20"/>
      <c r="D219" s="20"/>
      <c r="E219" s="20"/>
      <c r="F219" s="20"/>
      <c r="G219" s="19"/>
      <c r="H219" s="19"/>
    </row>
  </sheetData>
  <mergeCells count="17">
    <mergeCell ref="A3:H3"/>
    <mergeCell ref="A4:B4"/>
    <mergeCell ref="A35:B35"/>
    <mergeCell ref="A38:H38"/>
    <mergeCell ref="A57:H57"/>
    <mergeCell ref="A7:B7"/>
    <mergeCell ref="A9:H9"/>
    <mergeCell ref="A146:H146"/>
    <mergeCell ref="A205:H205"/>
    <mergeCell ref="A75:H75"/>
    <mergeCell ref="A82:H82"/>
    <mergeCell ref="A99:H99"/>
    <mergeCell ref="A107:H107"/>
    <mergeCell ref="A135:H135"/>
    <mergeCell ref="A151:H151"/>
    <mergeCell ref="A180:H180"/>
    <mergeCell ref="A194:H19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L23" sqref="L23"/>
    </sheetView>
  </sheetViews>
  <sheetFormatPr defaultRowHeight="15" x14ac:dyDescent="0.25"/>
  <cols>
    <col min="5" max="5" width="14.5703125" customWidth="1"/>
    <col min="6" max="6" width="21.140625" customWidth="1"/>
    <col min="7" max="7" width="23.42578125" customWidth="1"/>
    <col min="8" max="8" width="24.7109375" customWidth="1"/>
  </cols>
  <sheetData>
    <row r="1" spans="1:10" ht="18.75" x14ac:dyDescent="0.3">
      <c r="A1" s="40" t="s">
        <v>15</v>
      </c>
      <c r="B1" s="13"/>
      <c r="C1" s="39"/>
      <c r="D1" s="39"/>
    </row>
    <row r="2" spans="1:10" ht="19.5" customHeight="1" x14ac:dyDescent="0.25">
      <c r="A2" s="13" t="s">
        <v>39</v>
      </c>
      <c r="C2" s="27"/>
      <c r="D2" s="27"/>
    </row>
    <row r="3" spans="1:10" ht="25.5" customHeight="1" x14ac:dyDescent="0.25">
      <c r="B3" s="113" t="s">
        <v>121</v>
      </c>
      <c r="C3" s="113"/>
      <c r="D3" s="113"/>
      <c r="E3" s="113"/>
      <c r="F3" s="113"/>
      <c r="G3" s="113"/>
      <c r="H3" s="113"/>
      <c r="I3" s="113"/>
      <c r="J3" s="39"/>
    </row>
    <row r="4" spans="1:10" ht="48" customHeight="1" x14ac:dyDescent="0.25">
      <c r="A4" s="114" t="s">
        <v>117</v>
      </c>
      <c r="B4" s="115"/>
      <c r="C4" s="115"/>
      <c r="D4" s="115"/>
      <c r="E4" s="116"/>
      <c r="F4" s="80" t="s">
        <v>122</v>
      </c>
      <c r="G4" s="80" t="s">
        <v>137</v>
      </c>
      <c r="H4" s="80" t="s">
        <v>124</v>
      </c>
      <c r="I4" s="80" t="s">
        <v>120</v>
      </c>
      <c r="J4" s="91" t="s">
        <v>119</v>
      </c>
    </row>
    <row r="5" spans="1:10" ht="16.5" customHeight="1" x14ac:dyDescent="0.25">
      <c r="A5" s="131">
        <v>1</v>
      </c>
      <c r="B5" s="132"/>
      <c r="C5" s="132"/>
      <c r="D5" s="132"/>
      <c r="E5" s="133"/>
      <c r="F5" s="99">
        <v>2</v>
      </c>
      <c r="G5" s="99">
        <v>3</v>
      </c>
      <c r="H5" s="99">
        <v>4</v>
      </c>
      <c r="I5" s="80"/>
      <c r="J5" s="91"/>
    </row>
    <row r="6" spans="1:10" x14ac:dyDescent="0.25">
      <c r="A6" s="120" t="s">
        <v>105</v>
      </c>
      <c r="B6" s="110"/>
      <c r="C6" s="110"/>
      <c r="D6" s="110"/>
      <c r="E6" s="121"/>
      <c r="F6" s="82">
        <f>F7+F8</f>
        <v>707029.96</v>
      </c>
      <c r="G6" s="82">
        <f>G7+G8</f>
        <v>1653006.22</v>
      </c>
      <c r="H6" s="82">
        <f>H7+H8</f>
        <v>902006.57</v>
      </c>
      <c r="I6" s="88">
        <f>H6/F6*100</f>
        <v>127.57685261314811</v>
      </c>
      <c r="J6" s="88">
        <f>H6/G6*100</f>
        <v>54.56764524455329</v>
      </c>
    </row>
    <row r="7" spans="1:10" x14ac:dyDescent="0.25">
      <c r="A7" s="117" t="s">
        <v>106</v>
      </c>
      <c r="B7" s="112"/>
      <c r="C7" s="112"/>
      <c r="D7" s="112"/>
      <c r="E7" s="122"/>
      <c r="F7" s="100">
        <v>706974.82</v>
      </c>
      <c r="G7" s="100">
        <v>1653006.22</v>
      </c>
      <c r="H7" s="100">
        <v>902006.57</v>
      </c>
      <c r="I7" s="88">
        <f t="shared" ref="I7:I11" si="0">H7/F7*100</f>
        <v>127.5868028793444</v>
      </c>
      <c r="J7" s="88">
        <f t="shared" ref="J7:J11" si="1">H7/G7*100</f>
        <v>54.56764524455329</v>
      </c>
    </row>
    <row r="8" spans="1:10" x14ac:dyDescent="0.25">
      <c r="A8" s="123" t="s">
        <v>107</v>
      </c>
      <c r="B8" s="122"/>
      <c r="C8" s="122"/>
      <c r="D8" s="122"/>
      <c r="E8" s="122"/>
      <c r="F8" s="81">
        <v>55.14</v>
      </c>
      <c r="G8" s="81">
        <v>0</v>
      </c>
      <c r="H8" s="81">
        <v>0</v>
      </c>
      <c r="I8" s="88">
        <f t="shared" si="0"/>
        <v>0</v>
      </c>
      <c r="J8" s="88" t="e">
        <f t="shared" si="1"/>
        <v>#DIV/0!</v>
      </c>
    </row>
    <row r="9" spans="1:10" x14ac:dyDescent="0.25">
      <c r="A9" s="67" t="s">
        <v>108</v>
      </c>
      <c r="B9" s="68"/>
      <c r="C9" s="68"/>
      <c r="D9" s="68"/>
      <c r="E9" s="68"/>
      <c r="F9" s="82">
        <f>F10+F11</f>
        <v>705428.21</v>
      </c>
      <c r="G9" s="82">
        <f>G10+G11</f>
        <v>1691593.22</v>
      </c>
      <c r="H9" s="82">
        <f>H10+H11</f>
        <v>893534.19</v>
      </c>
      <c r="I9" s="88">
        <f t="shared" si="0"/>
        <v>126.66550292906489</v>
      </c>
      <c r="J9" s="88">
        <f t="shared" si="1"/>
        <v>52.822048435497983</v>
      </c>
    </row>
    <row r="10" spans="1:10" x14ac:dyDescent="0.25">
      <c r="A10" s="111" t="s">
        <v>109</v>
      </c>
      <c r="B10" s="112"/>
      <c r="C10" s="112"/>
      <c r="D10" s="112"/>
      <c r="E10" s="112"/>
      <c r="F10" s="81">
        <v>699877.12</v>
      </c>
      <c r="G10" s="81">
        <v>1565218.22</v>
      </c>
      <c r="H10" s="81">
        <v>817972.45</v>
      </c>
      <c r="I10" s="88">
        <f t="shared" si="0"/>
        <v>116.87372349020353</v>
      </c>
      <c r="J10" s="88">
        <f t="shared" si="1"/>
        <v>52.259323303813829</v>
      </c>
    </row>
    <row r="11" spans="1:10" x14ac:dyDescent="0.25">
      <c r="A11" s="124" t="s">
        <v>110</v>
      </c>
      <c r="B11" s="122"/>
      <c r="C11" s="122"/>
      <c r="D11" s="122"/>
      <c r="E11" s="122"/>
      <c r="F11" s="83">
        <v>5551.09</v>
      </c>
      <c r="G11" s="83">
        <v>126375</v>
      </c>
      <c r="H11" s="83">
        <v>75561.740000000005</v>
      </c>
      <c r="I11" s="88">
        <f t="shared" si="0"/>
        <v>1361.2054569462935</v>
      </c>
      <c r="J11" s="88">
        <f t="shared" si="1"/>
        <v>59.791683481701284</v>
      </c>
    </row>
    <row r="12" spans="1:10" x14ac:dyDescent="0.25">
      <c r="A12" s="109" t="s">
        <v>111</v>
      </c>
      <c r="B12" s="110"/>
      <c r="C12" s="110"/>
      <c r="D12" s="110"/>
      <c r="E12" s="110"/>
      <c r="F12" s="84">
        <f>F6-F9</f>
        <v>1601.75</v>
      </c>
      <c r="G12" s="70">
        <f>G6-G9</f>
        <v>-38587</v>
      </c>
      <c r="H12" s="86">
        <f>H6-H9</f>
        <v>8472.3800000000047</v>
      </c>
      <c r="I12" s="88"/>
      <c r="J12" s="88"/>
    </row>
    <row r="13" spans="1:10" ht="18.75" customHeight="1" x14ac:dyDescent="0.25">
      <c r="A13" s="71"/>
      <c r="B13" s="72"/>
      <c r="C13" s="72"/>
      <c r="D13" s="72"/>
      <c r="E13" s="72"/>
      <c r="F13" s="73"/>
      <c r="G13" s="73"/>
      <c r="H13" s="73"/>
    </row>
    <row r="14" spans="1:10" ht="18" hidden="1" x14ac:dyDescent="0.25">
      <c r="A14" s="78"/>
      <c r="B14" s="72"/>
      <c r="C14" s="72"/>
      <c r="D14" s="72"/>
      <c r="E14" s="72"/>
      <c r="F14" s="73"/>
      <c r="G14" s="73"/>
      <c r="H14" s="73"/>
      <c r="I14" s="39"/>
      <c r="J14" s="39"/>
    </row>
    <row r="15" spans="1:10" ht="45" x14ac:dyDescent="0.25">
      <c r="A15" s="74"/>
      <c r="B15" s="75"/>
      <c r="C15" s="75"/>
      <c r="D15" s="76"/>
      <c r="E15" s="77"/>
      <c r="F15" s="80" t="s">
        <v>122</v>
      </c>
      <c r="G15" s="79" t="s">
        <v>123</v>
      </c>
      <c r="H15" s="79" t="s">
        <v>124</v>
      </c>
      <c r="I15" s="96"/>
      <c r="J15" s="95"/>
    </row>
    <row r="16" spans="1:10" ht="28.5" customHeight="1" x14ac:dyDescent="0.25">
      <c r="A16" s="128" t="s">
        <v>118</v>
      </c>
      <c r="B16" s="129"/>
      <c r="C16" s="129"/>
      <c r="D16" s="129"/>
      <c r="E16" s="130"/>
      <c r="F16" s="85">
        <v>52755.91</v>
      </c>
      <c r="G16" s="98">
        <v>38587</v>
      </c>
      <c r="H16" s="92">
        <v>38588.31</v>
      </c>
      <c r="I16" s="94"/>
      <c r="J16" s="39"/>
    </row>
    <row r="17" spans="1:10" ht="26.25" customHeight="1" x14ac:dyDescent="0.25">
      <c r="A17" s="125" t="s">
        <v>115</v>
      </c>
      <c r="B17" s="126"/>
      <c r="C17" s="126"/>
      <c r="D17" s="126"/>
      <c r="E17" s="127"/>
      <c r="F17" s="87">
        <v>54357.66</v>
      </c>
      <c r="G17" s="97">
        <v>38587</v>
      </c>
      <c r="H17" s="93">
        <v>47060.69</v>
      </c>
      <c r="I17" s="94"/>
      <c r="J17" s="39"/>
    </row>
    <row r="18" spans="1:10" x14ac:dyDescent="0.25">
      <c r="I18" s="39"/>
      <c r="J18" s="39"/>
    </row>
    <row r="19" spans="1:10" x14ac:dyDescent="0.25">
      <c r="I19" s="39"/>
      <c r="J19" s="39"/>
    </row>
    <row r="20" spans="1:10" ht="45" x14ac:dyDescent="0.25">
      <c r="A20" s="74"/>
      <c r="B20" s="75"/>
      <c r="C20" s="75"/>
      <c r="D20" s="76"/>
      <c r="E20" s="77"/>
      <c r="F20" s="80" t="s">
        <v>122</v>
      </c>
      <c r="G20" s="79" t="s">
        <v>123</v>
      </c>
      <c r="H20" s="79" t="s">
        <v>124</v>
      </c>
      <c r="I20" s="96"/>
      <c r="J20" s="95"/>
    </row>
    <row r="21" spans="1:10" x14ac:dyDescent="0.25">
      <c r="A21" s="117" t="s">
        <v>112</v>
      </c>
      <c r="B21" s="118"/>
      <c r="C21" s="118"/>
      <c r="D21" s="118"/>
      <c r="E21" s="119"/>
      <c r="F21" s="69"/>
      <c r="G21" s="69"/>
      <c r="H21" s="89"/>
      <c r="I21" s="94"/>
      <c r="J21" s="39"/>
    </row>
    <row r="22" spans="1:10" x14ac:dyDescent="0.25">
      <c r="A22" s="117" t="s">
        <v>113</v>
      </c>
      <c r="B22" s="112"/>
      <c r="C22" s="112"/>
      <c r="D22" s="112"/>
      <c r="E22" s="112"/>
      <c r="F22" s="69"/>
      <c r="G22" s="69"/>
      <c r="H22" s="89"/>
      <c r="I22" s="94"/>
      <c r="J22" s="39"/>
    </row>
    <row r="23" spans="1:10" x14ac:dyDescent="0.25">
      <c r="A23" s="109" t="s">
        <v>114</v>
      </c>
      <c r="B23" s="110"/>
      <c r="C23" s="110"/>
      <c r="D23" s="110"/>
      <c r="E23" s="110"/>
      <c r="F23" s="66">
        <v>0</v>
      </c>
      <c r="G23" s="66">
        <v>0</v>
      </c>
      <c r="H23" s="90">
        <v>0</v>
      </c>
      <c r="I23" s="94"/>
      <c r="J23" s="39"/>
    </row>
    <row r="24" spans="1:10" x14ac:dyDescent="0.25">
      <c r="I24" s="94"/>
      <c r="J24" s="39"/>
    </row>
    <row r="25" spans="1:10" x14ac:dyDescent="0.25">
      <c r="A25" s="111" t="s">
        <v>116</v>
      </c>
      <c r="B25" s="112"/>
      <c r="C25" s="112"/>
      <c r="D25" s="112"/>
      <c r="E25" s="112"/>
      <c r="F25" s="69">
        <v>0</v>
      </c>
      <c r="G25" s="69">
        <v>0</v>
      </c>
      <c r="H25" s="89">
        <v>0</v>
      </c>
      <c r="I25" s="94"/>
      <c r="J25" s="39"/>
    </row>
    <row r="26" spans="1:10" x14ac:dyDescent="0.25">
      <c r="I26" s="39"/>
      <c r="J26" s="39"/>
    </row>
  </sheetData>
  <mergeCells count="15">
    <mergeCell ref="A23:E23"/>
    <mergeCell ref="A25:E25"/>
    <mergeCell ref="A12:E12"/>
    <mergeCell ref="B3:I3"/>
    <mergeCell ref="A4:E4"/>
    <mergeCell ref="A21:E21"/>
    <mergeCell ref="A22:E22"/>
    <mergeCell ref="A6:E6"/>
    <mergeCell ref="A7:E7"/>
    <mergeCell ref="A8:E8"/>
    <mergeCell ref="A10:E10"/>
    <mergeCell ref="A11:E11"/>
    <mergeCell ref="A17:E17"/>
    <mergeCell ref="A16:E16"/>
    <mergeCell ref="A5:E5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izvještaj o izvršenju opći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2023-07-14T09:57:48Z</cp:lastPrinted>
  <dcterms:created xsi:type="dcterms:W3CDTF">2020-10-22T08:43:55Z</dcterms:created>
  <dcterms:modified xsi:type="dcterms:W3CDTF">2023-07-14T10:46:23Z</dcterms:modified>
</cp:coreProperties>
</file>