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PRIHODA'!$A$1:$K$52</definedName>
  </definedNames>
  <calcPr fullCalcOnLoad="1"/>
</workbook>
</file>

<file path=xl/sharedStrings.xml><?xml version="1.0" encoding="utf-8"?>
<sst xmlns="http://schemas.openxmlformats.org/spreadsheetml/2006/main" count="85" uniqueCount="76">
  <si>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</si>
  <si>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</si>
  <si>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</si>
  <si>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</si>
  <si>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</si>
  <si>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</si>
  <si>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</si>
  <si>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</si>
  <si>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</si>
  <si>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</si>
  <si>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</si>
  <si>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</si>
  <si>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</si>
  <si>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</si>
  <si>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</si>
  <si>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</si>
  <si>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</si>
  <si>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</si>
  <si>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</si>
  <si>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</si>
  <si>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</si>
  <si>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</si>
  <si>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</si>
  <si>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</si>
  <si>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</si>
  <si>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</si>
  <si>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</si>
  <si>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</si>
  <si>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</si>
  <si>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</si>
  <si>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</si>
  <si>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</si>
  <si>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</si>
  <si>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</si>
  <si>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</si>
  <si>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</si>
  <si>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</si>
  <si>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</si>
  <si>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</si>
  <si>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</si>
  <si>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</si>
  <si>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</si>
  <si>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</si>
  <si>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</si>
  <si>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</si>
  <si>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</si>
  <si>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PRILOG 1</t>
  </si>
  <si>
    <t>Naknade troškova osobama izvan radnog odnosa</t>
  </si>
  <si>
    <t>OSNOVNA ŠKOLA MATIJE GUPCA GORNJA STUBICA</t>
  </si>
  <si>
    <t>Opći prihodi i primici        KZŽ-dec.</t>
  </si>
  <si>
    <t>Opći prihodi i primici        KZŽ-dop.sr.</t>
  </si>
  <si>
    <t>Pomoći-državni proračun</t>
  </si>
  <si>
    <t>Pomoći-JLS</t>
  </si>
  <si>
    <t>UKUPNO</t>
  </si>
  <si>
    <t>Program-OSNOVNO OBRAZOVANJE</t>
  </si>
  <si>
    <t>Naziv aktivnosti-redovni poslovi osnovnog obrazovanja</t>
  </si>
  <si>
    <t>Pomoći-Projekti EU</t>
  </si>
  <si>
    <t>Opći prihodi i primici KZŽ-dec.</t>
  </si>
  <si>
    <t>Opći prihodi i primici KZŽ-dop.sr.</t>
  </si>
  <si>
    <t>Pomoći - Projekti EU</t>
  </si>
  <si>
    <t>Pomoći -državni proračun</t>
  </si>
  <si>
    <t>Pomoći -JLS</t>
  </si>
  <si>
    <t>Prijedlog plana 
za 2020.</t>
  </si>
  <si>
    <t>Projekcija plana
za 2021.</t>
  </si>
  <si>
    <t>Projekcija plana 
za 2022.</t>
  </si>
  <si>
    <t>PRIJEDLOG PLANA ZA 2020.</t>
  </si>
  <si>
    <t>Naknade građanima i kućanstvima</t>
  </si>
  <si>
    <t>Ostale naknade građanima i kućanstvima</t>
  </si>
  <si>
    <t>manjak</t>
  </si>
  <si>
    <t xml:space="preserve">OPĆI DIO </t>
  </si>
  <si>
    <t xml:space="preserve">Ukupno prihodi i primici za 2020. bez presesenog viška </t>
  </si>
  <si>
    <t>922 višak</t>
  </si>
  <si>
    <t>Ukupno prihodi i primici za 2020. + preneseni višak</t>
  </si>
  <si>
    <t>PRIJEDLOG FINANCIJSKOG PLANA OSNOVNE ŠKOLE MATIJE GUPCA GORNJA STUBICA ZA 2020. GODINU - III izmjena plana listopad 2020.g.</t>
  </si>
  <si>
    <t>PLAN PRIHODA I PRIMITAKA 2020.g. -III izmjena plana listopad 2020.G.</t>
  </si>
  <si>
    <t>PLAN RASHODA I IZDATAKA 2020.g. -III izmjena plana listopad 2020.g.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</si>
</sst>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49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33" fillId="0" borderId="2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0" fontId="28" fillId="0" borderId="35" xfId="0" applyNumberFormat="1" applyFont="1" applyFill="1" applyBorder="1" applyAlignment="1" applyProtection="1" quotePrefix="1">
      <alignment horizontal="left" wrapText="1"/>
      <protection/>
    </xf>
    <xf numFmtId="0" fontId="35" fillId="0" borderId="35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144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933450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239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24700"/>
          <a:ext cx="9144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923925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7124700"/>
          <a:ext cx="9239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77575"/>
          <a:ext cx="914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933450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77575"/>
          <a:ext cx="923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F12" sqref="F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13" t="s">
        <v>46</v>
      </c>
      <c r="B2" s="113"/>
      <c r="C2" s="113"/>
      <c r="D2" s="113"/>
      <c r="E2" s="113"/>
      <c r="F2" s="113"/>
      <c r="G2" s="113"/>
      <c r="H2" s="113"/>
    </row>
    <row r="3" spans="1:8" ht="54" customHeight="1">
      <c r="A3" s="114" t="s">
        <v>73</v>
      </c>
      <c r="B3" s="114"/>
      <c r="C3" s="114"/>
      <c r="D3" s="114"/>
      <c r="E3" s="114"/>
      <c r="F3" s="114"/>
      <c r="G3" s="114"/>
      <c r="H3" s="114"/>
    </row>
    <row r="4" spans="1:8" s="49" customFormat="1" ht="26.25" customHeight="1">
      <c r="A4" s="114" t="s">
        <v>69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62</v>
      </c>
      <c r="G6" s="56" t="s">
        <v>63</v>
      </c>
      <c r="H6" s="57" t="s">
        <v>64</v>
      </c>
      <c r="I6" s="58"/>
    </row>
    <row r="7" spans="1:9" ht="27.75" customHeight="1">
      <c r="A7" s="116" t="s">
        <v>36</v>
      </c>
      <c r="B7" s="117"/>
      <c r="C7" s="117"/>
      <c r="D7" s="117"/>
      <c r="E7" s="118"/>
      <c r="F7" s="71">
        <f>+F8+F9</f>
        <v>10146811</v>
      </c>
      <c r="G7" s="71">
        <f>G8+G9</f>
        <v>9389310</v>
      </c>
      <c r="H7" s="71">
        <f>+H8+H9</f>
        <v>9389310</v>
      </c>
      <c r="I7" s="68"/>
    </row>
    <row r="8" spans="1:8" ht="22.5" customHeight="1">
      <c r="A8" s="119" t="s">
        <v>0</v>
      </c>
      <c r="B8" s="120"/>
      <c r="C8" s="120"/>
      <c r="D8" s="120"/>
      <c r="E8" s="121"/>
      <c r="F8" s="74">
        <v>10145811</v>
      </c>
      <c r="G8" s="74">
        <v>9388310</v>
      </c>
      <c r="H8" s="74">
        <v>9388310</v>
      </c>
    </row>
    <row r="9" spans="1:8" ht="22.5" customHeight="1">
      <c r="A9" s="122" t="s">
        <v>39</v>
      </c>
      <c r="B9" s="121"/>
      <c r="C9" s="121"/>
      <c r="D9" s="121"/>
      <c r="E9" s="121"/>
      <c r="F9" s="74">
        <v>1000</v>
      </c>
      <c r="G9" s="74">
        <v>1000</v>
      </c>
      <c r="H9" s="74">
        <v>1000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10294365</v>
      </c>
      <c r="G10" s="71">
        <f>+G11+G12</f>
        <v>9459310</v>
      </c>
      <c r="H10" s="71">
        <f>+H11+H12</f>
        <v>9429310</v>
      </c>
    </row>
    <row r="11" spans="1:10" ht="22.5" customHeight="1">
      <c r="A11" s="123" t="s">
        <v>1</v>
      </c>
      <c r="B11" s="120"/>
      <c r="C11" s="120"/>
      <c r="D11" s="120"/>
      <c r="E11" s="124"/>
      <c r="F11" s="74">
        <v>9984393</v>
      </c>
      <c r="G11" s="74">
        <v>9405610</v>
      </c>
      <c r="H11" s="74">
        <v>9375610</v>
      </c>
      <c r="I11" s="39"/>
      <c r="J11" s="39"/>
    </row>
    <row r="12" spans="1:10" ht="22.5" customHeight="1">
      <c r="A12" s="125" t="s">
        <v>42</v>
      </c>
      <c r="B12" s="121"/>
      <c r="C12" s="121"/>
      <c r="D12" s="121"/>
      <c r="E12" s="121"/>
      <c r="F12" s="59">
        <v>309972</v>
      </c>
      <c r="G12" s="59">
        <v>53700</v>
      </c>
      <c r="H12" s="59">
        <v>53700</v>
      </c>
      <c r="I12" s="39"/>
      <c r="J12" s="39"/>
    </row>
    <row r="13" spans="1:10" ht="22.5" customHeight="1">
      <c r="A13" s="126" t="s">
        <v>2</v>
      </c>
      <c r="B13" s="117"/>
      <c r="C13" s="117"/>
      <c r="D13" s="117"/>
      <c r="E13" s="117"/>
      <c r="F13" s="72">
        <v>147554</v>
      </c>
      <c r="G13" s="72">
        <v>70000</v>
      </c>
      <c r="H13" s="72">
        <v>40000</v>
      </c>
      <c r="J13" s="39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52"/>
      <c r="B15" s="53"/>
      <c r="C15" s="53"/>
      <c r="D15" s="54"/>
      <c r="E15" s="55"/>
      <c r="F15" s="56" t="s">
        <v>62</v>
      </c>
      <c r="G15" s="56" t="s">
        <v>63</v>
      </c>
      <c r="H15" s="57" t="s">
        <v>64</v>
      </c>
      <c r="J15" s="39"/>
    </row>
    <row r="16" spans="1:10" ht="30.75" customHeight="1">
      <c r="A16" s="129" t="s">
        <v>43</v>
      </c>
      <c r="B16" s="130"/>
      <c r="C16" s="130"/>
      <c r="D16" s="130"/>
      <c r="E16" s="131"/>
      <c r="F16" s="75">
        <v>257554</v>
      </c>
      <c r="G16" s="75">
        <v>110000</v>
      </c>
      <c r="H16" s="76">
        <v>40000</v>
      </c>
      <c r="J16" s="39"/>
    </row>
    <row r="17" spans="1:10" ht="34.5" customHeight="1">
      <c r="A17" s="132" t="s">
        <v>44</v>
      </c>
      <c r="B17" s="133"/>
      <c r="C17" s="133"/>
      <c r="D17" s="133"/>
      <c r="E17" s="134"/>
      <c r="F17" s="77">
        <v>147554</v>
      </c>
      <c r="G17" s="77">
        <v>70000</v>
      </c>
      <c r="H17" s="72">
        <v>40000</v>
      </c>
      <c r="J17" s="39"/>
    </row>
    <row r="18" spans="1:10" s="44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62</v>
      </c>
      <c r="G19" s="56" t="s">
        <v>63</v>
      </c>
      <c r="H19" s="57" t="s">
        <v>64</v>
      </c>
      <c r="J19" s="78"/>
      <c r="K19" s="78"/>
    </row>
    <row r="20" spans="1:10" s="44" customFormat="1" ht="22.5" customHeight="1">
      <c r="A20" s="119" t="s">
        <v>3</v>
      </c>
      <c r="B20" s="120"/>
      <c r="C20" s="120"/>
      <c r="D20" s="120"/>
      <c r="E20" s="120"/>
      <c r="F20" s="59"/>
      <c r="G20" s="59"/>
      <c r="H20" s="59"/>
      <c r="J20" s="78"/>
    </row>
    <row r="21" spans="1:8" s="44" customFormat="1" ht="33.75" customHeight="1">
      <c r="A21" s="119" t="s">
        <v>4</v>
      </c>
      <c r="B21" s="120"/>
      <c r="C21" s="120"/>
      <c r="D21" s="120"/>
      <c r="E21" s="120"/>
      <c r="F21" s="59"/>
      <c r="G21" s="59"/>
      <c r="H21" s="59"/>
    </row>
    <row r="22" spans="1:11" s="44" customFormat="1" ht="22.5" customHeight="1">
      <c r="A22" s="126" t="s">
        <v>5</v>
      </c>
      <c r="B22" s="117"/>
      <c r="C22" s="117"/>
      <c r="D22" s="117"/>
      <c r="E22" s="11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44" customFormat="1" ht="22.5" customHeight="1">
      <c r="A24" s="123" t="s">
        <v>6</v>
      </c>
      <c r="B24" s="120"/>
      <c r="C24" s="120"/>
      <c r="D24" s="120"/>
      <c r="E24" s="120"/>
      <c r="F24" s="59" t="str">
        <f>IF((F13+F17+F22)&lt;&gt;0,"NESLAGANJE ZBROJA",(F13+F17+F22))</f>
        <v>NESLAGANJE ZBROJA</v>
      </c>
      <c r="G24" s="59" t="str">
        <f>IF((G13+G17+G22)&lt;&gt;0,"NESLAGANJE ZBROJA",(G13+G17+G22))</f>
        <v>NESLAGANJE ZBROJA</v>
      </c>
      <c r="H24" s="59" t="str">
        <f>IF((H13+H17+H22)&lt;&gt;0,"NESLAGANJE ZBROJA",(H13+H17+H22))</f>
        <v>NESLAGANJE ZBROJA</v>
      </c>
    </row>
    <row r="25" spans="1:5" s="44" customFormat="1" ht="18" customHeight="1">
      <c r="A25" s="60"/>
      <c r="B25" s="51"/>
      <c r="C25" s="51"/>
      <c r="D25" s="51"/>
      <c r="E25" s="51"/>
    </row>
    <row r="26" spans="1:8" ht="42" customHeight="1">
      <c r="A26" s="135" t="s">
        <v>45</v>
      </c>
      <c r="B26" s="136"/>
      <c r="C26" s="136"/>
      <c r="D26" s="136"/>
      <c r="E26" s="136"/>
      <c r="F26" s="136"/>
      <c r="G26" s="136"/>
      <c r="H26" s="136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view="pageBreakPreview" zoomScale="120" zoomScaleSheetLayoutView="120" zoomScalePageLayoutView="0" workbookViewId="0" topLeftCell="A1">
      <selection activeCell="A1" sqref="A1:K1"/>
    </sheetView>
  </sheetViews>
  <sheetFormatPr defaultColWidth="11.421875" defaultRowHeight="12.75"/>
  <cols>
    <col min="1" max="1" width="14.00390625" style="14" customWidth="1"/>
    <col min="2" max="2" width="10.00390625" style="14" customWidth="1"/>
    <col min="3" max="3" width="11.421875" style="14" customWidth="1"/>
    <col min="4" max="4" width="10.7109375" style="14" customWidth="1"/>
    <col min="5" max="5" width="12.140625" style="45" customWidth="1"/>
    <col min="6" max="6" width="12.421875" style="45" customWidth="1"/>
    <col min="7" max="7" width="12.140625" style="45" customWidth="1"/>
    <col min="8" max="8" width="11.421875" style="3" customWidth="1"/>
    <col min="9" max="9" width="9.57421875" style="3" customWidth="1"/>
    <col min="10" max="11" width="17.57421875" style="3" customWidth="1"/>
    <col min="12" max="12" width="7.8515625" style="3" customWidth="1"/>
    <col min="13" max="13" width="14.28125" style="3" customWidth="1"/>
    <col min="14" max="14" width="7.8515625" style="3" customWidth="1"/>
    <col min="15" max="16384" width="11.421875" style="3" customWidth="1"/>
  </cols>
  <sheetData>
    <row r="1" spans="1:11" ht="24" customHeight="1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13.5" thickBot="1">
      <c r="A2" s="10"/>
      <c r="K2" s="11" t="s">
        <v>7</v>
      </c>
    </row>
    <row r="3" spans="1:11" s="1" customFormat="1" ht="26.25" thickBot="1">
      <c r="A3" s="67" t="s">
        <v>8</v>
      </c>
      <c r="B3" s="146" t="s">
        <v>41</v>
      </c>
      <c r="C3" s="147"/>
      <c r="D3" s="148"/>
      <c r="E3" s="148"/>
      <c r="F3" s="148"/>
      <c r="G3" s="148"/>
      <c r="H3" s="148"/>
      <c r="I3" s="148"/>
      <c r="J3" s="148"/>
      <c r="K3" s="149"/>
    </row>
    <row r="4" spans="1:11" s="1" customFormat="1" ht="89.25">
      <c r="A4" s="82" t="s">
        <v>9</v>
      </c>
      <c r="B4" s="85" t="s">
        <v>57</v>
      </c>
      <c r="C4" s="85" t="s">
        <v>58</v>
      </c>
      <c r="D4" s="83" t="s">
        <v>10</v>
      </c>
      <c r="E4" s="83" t="s">
        <v>11</v>
      </c>
      <c r="F4" s="83" t="s">
        <v>59</v>
      </c>
      <c r="G4" s="83" t="s">
        <v>60</v>
      </c>
      <c r="H4" s="83" t="s">
        <v>61</v>
      </c>
      <c r="I4" s="83" t="s">
        <v>12</v>
      </c>
      <c r="J4" s="83" t="s">
        <v>40</v>
      </c>
      <c r="K4" s="84" t="s">
        <v>14</v>
      </c>
    </row>
    <row r="5" spans="1:11" s="1" customFormat="1" ht="12.75">
      <c r="A5" s="88">
        <v>632</v>
      </c>
      <c r="B5" s="89"/>
      <c r="C5" s="89"/>
      <c r="D5" s="90"/>
      <c r="E5" s="91"/>
      <c r="F5" s="91">
        <v>46215</v>
      </c>
      <c r="G5" s="91"/>
      <c r="H5" s="89"/>
      <c r="I5" s="89"/>
      <c r="J5" s="89"/>
      <c r="K5" s="89"/>
    </row>
    <row r="6" spans="1:11" s="1" customFormat="1" ht="12.75">
      <c r="A6" s="88">
        <v>634</v>
      </c>
      <c r="B6" s="89"/>
      <c r="C6" s="89"/>
      <c r="D6" s="90"/>
      <c r="E6" s="91">
        <v>25100</v>
      </c>
      <c r="F6" s="91"/>
      <c r="G6" s="91"/>
      <c r="H6" s="89"/>
      <c r="I6" s="89"/>
      <c r="J6" s="89"/>
      <c r="K6" s="89"/>
    </row>
    <row r="7" spans="1:11" s="1" customFormat="1" ht="12.75">
      <c r="A7" s="88">
        <v>636</v>
      </c>
      <c r="B7" s="89"/>
      <c r="C7" s="89"/>
      <c r="D7" s="90"/>
      <c r="E7" s="91"/>
      <c r="F7" s="91"/>
      <c r="G7" s="91">
        <v>7341101</v>
      </c>
      <c r="H7" s="89">
        <v>236224</v>
      </c>
      <c r="I7" s="89"/>
      <c r="J7" s="89"/>
      <c r="K7" s="89"/>
    </row>
    <row r="8" spans="1:11" s="1" customFormat="1" ht="12.75">
      <c r="A8" s="88">
        <v>638</v>
      </c>
      <c r="B8" s="89"/>
      <c r="C8" s="89"/>
      <c r="D8" s="90"/>
      <c r="E8" s="91"/>
      <c r="F8" s="91"/>
      <c r="G8" s="91">
        <v>92300</v>
      </c>
      <c r="H8" s="89"/>
      <c r="I8" s="89"/>
      <c r="J8" s="89"/>
      <c r="K8" s="89"/>
    </row>
    <row r="9" spans="1:11" s="1" customFormat="1" ht="12.75">
      <c r="A9" s="88">
        <v>641</v>
      </c>
      <c r="B9" s="89"/>
      <c r="C9" s="89"/>
      <c r="D9" s="90">
        <v>63</v>
      </c>
      <c r="E9" s="92"/>
      <c r="F9" s="92"/>
      <c r="G9" s="92"/>
      <c r="H9" s="89"/>
      <c r="I9" s="89"/>
      <c r="J9" s="89"/>
      <c r="K9" s="89"/>
    </row>
    <row r="10" spans="1:11" s="1" customFormat="1" ht="12.75">
      <c r="A10" s="88">
        <v>642</v>
      </c>
      <c r="B10" s="89"/>
      <c r="C10" s="89"/>
      <c r="D10" s="90">
        <v>4320</v>
      </c>
      <c r="E10" s="92"/>
      <c r="F10" s="92"/>
      <c r="G10" s="92"/>
      <c r="H10" s="89"/>
      <c r="I10" s="89"/>
      <c r="J10" s="89"/>
      <c r="K10" s="89"/>
    </row>
    <row r="11" spans="1:11" s="1" customFormat="1" ht="12.75">
      <c r="A11" s="88">
        <v>651</v>
      </c>
      <c r="B11" s="89"/>
      <c r="C11" s="89"/>
      <c r="D11" s="90"/>
      <c r="E11" s="92"/>
      <c r="F11" s="92"/>
      <c r="G11" s="92"/>
      <c r="H11" s="89"/>
      <c r="I11" s="89"/>
      <c r="J11" s="89"/>
      <c r="K11" s="89"/>
    </row>
    <row r="12" spans="1:11" s="1" customFormat="1" ht="12.75">
      <c r="A12" s="88">
        <v>652</v>
      </c>
      <c r="B12" s="90"/>
      <c r="C12" s="90"/>
      <c r="D12" s="90"/>
      <c r="E12" s="90">
        <v>306001</v>
      </c>
      <c r="F12" s="90"/>
      <c r="G12" s="90"/>
      <c r="H12" s="90"/>
      <c r="I12" s="90"/>
      <c r="J12" s="90"/>
      <c r="K12" s="90"/>
    </row>
    <row r="13" spans="1:11" s="1" customFormat="1" ht="12.75">
      <c r="A13" s="88">
        <v>653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s="1" customFormat="1" ht="12.75">
      <c r="A14" s="88">
        <v>661</v>
      </c>
      <c r="B14" s="90"/>
      <c r="C14" s="90"/>
      <c r="D14" s="90">
        <v>46600</v>
      </c>
      <c r="E14" s="90"/>
      <c r="F14" s="90"/>
      <c r="G14" s="90"/>
      <c r="H14" s="90"/>
      <c r="I14" s="90"/>
      <c r="J14" s="90"/>
      <c r="K14" s="90"/>
    </row>
    <row r="15" spans="1:11" s="1" customFormat="1" ht="12.75">
      <c r="A15" s="88">
        <v>663</v>
      </c>
      <c r="B15" s="90"/>
      <c r="C15" s="90"/>
      <c r="D15" s="90"/>
      <c r="E15" s="90"/>
      <c r="F15" s="90"/>
      <c r="G15" s="90"/>
      <c r="H15" s="90"/>
      <c r="I15" s="90">
        <v>37533</v>
      </c>
      <c r="J15" s="90"/>
      <c r="K15" s="90"/>
    </row>
    <row r="16" spans="1:11" s="1" customFormat="1" ht="12.75">
      <c r="A16" s="88">
        <v>671</v>
      </c>
      <c r="B16" s="90">
        <v>993600</v>
      </c>
      <c r="C16" s="90">
        <v>1016754</v>
      </c>
      <c r="D16" s="90"/>
      <c r="E16" s="90"/>
      <c r="F16" s="90"/>
      <c r="G16" s="90"/>
      <c r="H16" s="90"/>
      <c r="I16" s="90"/>
      <c r="J16" s="90"/>
      <c r="K16" s="90"/>
    </row>
    <row r="17" spans="1:11" s="1" customFormat="1" ht="12.75">
      <c r="A17" s="88">
        <v>673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s="1" customFormat="1" ht="12.75">
      <c r="A18" s="88">
        <v>721</v>
      </c>
      <c r="B18" s="90"/>
      <c r="C18" s="90"/>
      <c r="D18" s="90"/>
      <c r="E18" s="90"/>
      <c r="F18" s="90"/>
      <c r="G18" s="90"/>
      <c r="H18" s="90"/>
      <c r="I18" s="90"/>
      <c r="J18" s="90">
        <v>1000</v>
      </c>
      <c r="K18" s="90"/>
    </row>
    <row r="19" spans="1:11" s="1" customFormat="1" ht="12.75">
      <c r="A19" s="88" t="s">
        <v>71</v>
      </c>
      <c r="B19" s="90"/>
      <c r="C19" s="90"/>
      <c r="D19" s="90">
        <v>11587</v>
      </c>
      <c r="E19" s="90">
        <v>71999</v>
      </c>
      <c r="F19" s="90">
        <v>40640</v>
      </c>
      <c r="G19" s="90">
        <v>31003</v>
      </c>
      <c r="H19" s="90"/>
      <c r="I19" s="90">
        <v>3377</v>
      </c>
      <c r="J19" s="90"/>
      <c r="K19" s="90"/>
    </row>
    <row r="20" spans="1:11" s="1" customFormat="1" ht="12.75">
      <c r="A20" s="93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s="1" customFormat="1" ht="30" customHeight="1" thickBot="1">
      <c r="A21" s="86" t="s">
        <v>15</v>
      </c>
      <c r="B21" s="87">
        <f>SUM(B5:B20)</f>
        <v>993600</v>
      </c>
      <c r="C21" s="87">
        <f aca="true" t="shared" si="0" ref="C21:K21">C5+C6+C7+C9+C10+C11+C12+C13+C14+C15+C16+C17+C18+C19</f>
        <v>1016754</v>
      </c>
      <c r="D21" s="87">
        <f t="shared" si="0"/>
        <v>62570</v>
      </c>
      <c r="E21" s="87">
        <f t="shared" si="0"/>
        <v>403100</v>
      </c>
      <c r="F21" s="87">
        <f t="shared" si="0"/>
        <v>86855</v>
      </c>
      <c r="G21" s="87">
        <f>G5+G6+G7+G8+G9+G10+G11+G12+G13+G14+G15+G16+G17+G18+G19</f>
        <v>7464404</v>
      </c>
      <c r="H21" s="87">
        <f t="shared" si="0"/>
        <v>236224</v>
      </c>
      <c r="I21" s="87">
        <f t="shared" si="0"/>
        <v>40910</v>
      </c>
      <c r="J21" s="87">
        <f t="shared" si="0"/>
        <v>1000</v>
      </c>
      <c r="K21" s="87">
        <f t="shared" si="0"/>
        <v>0</v>
      </c>
    </row>
    <row r="22" spans="1:11" s="1" customFormat="1" ht="78.75" customHeight="1" thickBot="1">
      <c r="A22" s="12" t="s">
        <v>70</v>
      </c>
      <c r="B22" s="138">
        <f>B21+C21+D21+E21+F21+G21+H21+I21+J21-D19-E19-F19-G19-I19</f>
        <v>10146811</v>
      </c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s="1" customFormat="1" ht="81" customHeight="1" thickBot="1">
      <c r="A23" s="12" t="s">
        <v>72</v>
      </c>
      <c r="B23" s="138">
        <f>B21+C21+D21+E21+F21+G21+H21+I21+J21+K21</f>
        <v>10305417</v>
      </c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1" ht="12.75">
      <c r="A24" s="7"/>
      <c r="B24" s="7"/>
      <c r="C24" s="7"/>
      <c r="D24" s="7"/>
      <c r="E24" s="8"/>
      <c r="F24" s="8"/>
      <c r="G24" s="8"/>
      <c r="H24" s="13"/>
      <c r="K24" s="11"/>
    </row>
    <row r="25" spans="1:11" ht="24" customHeight="1">
      <c r="A25" s="102"/>
      <c r="B25" s="141"/>
      <c r="C25" s="141"/>
      <c r="D25" s="142"/>
      <c r="E25" s="142"/>
      <c r="F25" s="142"/>
      <c r="G25" s="142"/>
      <c r="H25" s="142"/>
      <c r="I25" s="142"/>
      <c r="J25" s="142"/>
      <c r="K25" s="142"/>
    </row>
    <row r="26" spans="1:11" ht="73.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2.75">
      <c r="A27" s="105"/>
      <c r="B27" s="106"/>
      <c r="C27" s="106"/>
      <c r="D27" s="107"/>
      <c r="E27" s="108"/>
      <c r="F27" s="108"/>
      <c r="G27" s="108"/>
      <c r="H27" s="106"/>
      <c r="I27" s="106"/>
      <c r="J27" s="106"/>
      <c r="K27" s="106"/>
    </row>
    <row r="28" spans="1:11" ht="12.75">
      <c r="A28" s="105"/>
      <c r="B28" s="106"/>
      <c r="C28" s="106"/>
      <c r="D28" s="107"/>
      <c r="E28" s="108"/>
      <c r="F28" s="108"/>
      <c r="G28" s="108"/>
      <c r="H28" s="106"/>
      <c r="I28" s="106"/>
      <c r="J28" s="106"/>
      <c r="K28" s="106"/>
    </row>
    <row r="29" spans="1:11" ht="12.75">
      <c r="A29" s="105"/>
      <c r="B29" s="106"/>
      <c r="C29" s="106"/>
      <c r="D29" s="107"/>
      <c r="E29" s="108"/>
      <c r="F29" s="108"/>
      <c r="G29" s="108"/>
      <c r="H29" s="106"/>
      <c r="I29" s="106"/>
      <c r="J29" s="106"/>
      <c r="K29" s="106"/>
    </row>
    <row r="30" spans="1:11" ht="12.75">
      <c r="A30" s="105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2.75">
      <c r="A31" s="105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2.75">
      <c r="A32" s="105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" customHeight="1">
      <c r="A33" s="105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2.25" customHeight="1" hidden="1">
      <c r="A34" s="105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2.75">
      <c r="A35" s="105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105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2.7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s="111" customFormat="1" ht="25.5" customHeight="1">
      <c r="A38" s="110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s="111" customFormat="1" ht="48.75" customHeight="1">
      <c r="A39" s="110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5:8" ht="12.75">
      <c r="E40" s="15"/>
      <c r="F40" s="15"/>
      <c r="G40" s="15"/>
      <c r="H40" s="16"/>
    </row>
    <row r="41" spans="1:11" ht="23.25" customHeight="1">
      <c r="A41" s="102"/>
      <c r="B41" s="141"/>
      <c r="C41" s="141"/>
      <c r="D41" s="142"/>
      <c r="E41" s="142"/>
      <c r="F41" s="142"/>
      <c r="G41" s="142"/>
      <c r="H41" s="142"/>
      <c r="I41" s="142"/>
      <c r="J41" s="142"/>
      <c r="K41" s="142"/>
    </row>
    <row r="42" spans="1:11" ht="77.2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2.75">
      <c r="A43" s="105"/>
      <c r="B43" s="106"/>
      <c r="C43" s="106"/>
      <c r="D43" s="107"/>
      <c r="E43" s="112"/>
      <c r="F43" s="112"/>
      <c r="G43" s="112"/>
      <c r="H43" s="106"/>
      <c r="I43" s="106"/>
      <c r="J43" s="106"/>
      <c r="K43" s="106"/>
    </row>
    <row r="44" spans="1:11" ht="12.75">
      <c r="A44" s="105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ht="12.75">
      <c r="A45" s="105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>
      <c r="A46" s="105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105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3.5" customHeight="1">
      <c r="A48" s="105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.75" customHeight="1">
      <c r="A49" s="105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3.5" customHeight="1" hidden="1" thickBot="1">
      <c r="A50" s="109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s="111" customFormat="1" ht="27" customHeight="1">
      <c r="A51" s="110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111" customFormat="1" ht="51" customHeight="1">
      <c r="A52" s="110"/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4:8" ht="13.5" customHeight="1">
      <c r="D53" s="17"/>
      <c r="E53" s="15"/>
      <c r="F53" s="15"/>
      <c r="G53" s="15"/>
      <c r="H53" s="18"/>
    </row>
    <row r="54" spans="4:8" ht="13.5" customHeight="1">
      <c r="D54" s="17"/>
      <c r="E54" s="19"/>
      <c r="F54" s="19"/>
      <c r="G54" s="19"/>
      <c r="H54" s="20"/>
    </row>
    <row r="55" spans="5:8" ht="13.5" customHeight="1">
      <c r="E55" s="21"/>
      <c r="F55" s="21"/>
      <c r="G55" s="21"/>
      <c r="H55" s="22"/>
    </row>
    <row r="56" spans="5:8" ht="13.5" customHeight="1">
      <c r="E56" s="23"/>
      <c r="F56" s="23"/>
      <c r="G56" s="23"/>
      <c r="H56" s="24"/>
    </row>
    <row r="57" spans="5:8" ht="13.5" customHeight="1">
      <c r="E57" s="15"/>
      <c r="F57" s="15"/>
      <c r="G57" s="15"/>
      <c r="H57" s="16"/>
    </row>
    <row r="58" spans="4:8" ht="28.5" customHeight="1">
      <c r="D58" s="17"/>
      <c r="E58" s="15"/>
      <c r="F58" s="15"/>
      <c r="G58" s="15"/>
      <c r="H58" s="25"/>
    </row>
    <row r="59" spans="4:8" ht="13.5" customHeight="1">
      <c r="D59" s="17"/>
      <c r="E59" s="15"/>
      <c r="F59" s="15"/>
      <c r="G59" s="15"/>
      <c r="H59" s="20"/>
    </row>
    <row r="60" spans="5:8" ht="13.5" customHeight="1">
      <c r="E60" s="15"/>
      <c r="F60" s="15"/>
      <c r="G60" s="15"/>
      <c r="H60" s="16"/>
    </row>
    <row r="61" spans="5:8" ht="13.5" customHeight="1">
      <c r="E61" s="15"/>
      <c r="F61" s="15"/>
      <c r="G61" s="15"/>
      <c r="H61" s="24"/>
    </row>
    <row r="62" spans="5:8" ht="13.5" customHeight="1">
      <c r="E62" s="15"/>
      <c r="F62" s="15"/>
      <c r="G62" s="15"/>
      <c r="H62" s="16"/>
    </row>
    <row r="63" spans="5:8" ht="22.5" customHeight="1">
      <c r="E63" s="15"/>
      <c r="F63" s="15"/>
      <c r="G63" s="15"/>
      <c r="H63" s="26"/>
    </row>
    <row r="64" spans="5:8" ht="13.5" customHeight="1">
      <c r="E64" s="21"/>
      <c r="F64" s="21"/>
      <c r="G64" s="21"/>
      <c r="H64" s="22"/>
    </row>
    <row r="65" spans="2:8" ht="13.5" customHeight="1">
      <c r="B65" s="17"/>
      <c r="C65" s="17"/>
      <c r="E65" s="21"/>
      <c r="F65" s="21"/>
      <c r="G65" s="21"/>
      <c r="H65" s="27"/>
    </row>
    <row r="66" spans="4:8" ht="13.5" customHeight="1">
      <c r="D66" s="17"/>
      <c r="E66" s="21"/>
      <c r="F66" s="21"/>
      <c r="G66" s="21"/>
      <c r="H66" s="28"/>
    </row>
    <row r="67" spans="4:8" ht="13.5" customHeight="1">
      <c r="D67" s="17"/>
      <c r="E67" s="23"/>
      <c r="F67" s="23"/>
      <c r="G67" s="23"/>
      <c r="H67" s="20"/>
    </row>
    <row r="68" spans="5:8" ht="13.5" customHeight="1">
      <c r="E68" s="15"/>
      <c r="F68" s="15"/>
      <c r="G68" s="15"/>
      <c r="H68" s="16"/>
    </row>
    <row r="69" spans="2:8" ht="13.5" customHeight="1">
      <c r="B69" s="17"/>
      <c r="C69" s="17"/>
      <c r="E69" s="15"/>
      <c r="F69" s="15"/>
      <c r="G69" s="15"/>
      <c r="H69" s="18"/>
    </row>
    <row r="70" spans="4:8" ht="13.5" customHeight="1">
      <c r="D70" s="17"/>
      <c r="E70" s="15"/>
      <c r="F70" s="15"/>
      <c r="G70" s="15"/>
      <c r="H70" s="27"/>
    </row>
    <row r="71" spans="4:8" ht="13.5" customHeight="1">
      <c r="D71" s="17"/>
      <c r="E71" s="23"/>
      <c r="F71" s="23"/>
      <c r="G71" s="23"/>
      <c r="H71" s="20"/>
    </row>
    <row r="72" spans="5:8" ht="13.5" customHeight="1">
      <c r="E72" s="21"/>
      <c r="F72" s="21"/>
      <c r="G72" s="21"/>
      <c r="H72" s="16"/>
    </row>
    <row r="73" spans="4:8" ht="13.5" customHeight="1">
      <c r="D73" s="17"/>
      <c r="E73" s="21"/>
      <c r="F73" s="21"/>
      <c r="G73" s="21"/>
      <c r="H73" s="27"/>
    </row>
    <row r="74" spans="5:8" ht="22.5" customHeight="1">
      <c r="E74" s="23"/>
      <c r="F74" s="23"/>
      <c r="G74" s="23"/>
      <c r="H74" s="26"/>
    </row>
    <row r="75" spans="5:8" ht="13.5" customHeight="1">
      <c r="E75" s="15"/>
      <c r="F75" s="15"/>
      <c r="G75" s="15"/>
      <c r="H75" s="16"/>
    </row>
    <row r="76" spans="5:8" ht="13.5" customHeight="1">
      <c r="E76" s="23"/>
      <c r="F76" s="23"/>
      <c r="G76" s="23"/>
      <c r="H76" s="20"/>
    </row>
    <row r="77" spans="5:8" ht="13.5" customHeight="1">
      <c r="E77" s="15"/>
      <c r="F77" s="15"/>
      <c r="G77" s="15"/>
      <c r="H77" s="16"/>
    </row>
    <row r="78" spans="5:8" ht="13.5" customHeight="1">
      <c r="E78" s="15"/>
      <c r="F78" s="15"/>
      <c r="G78" s="15"/>
      <c r="H78" s="16"/>
    </row>
    <row r="79" spans="1:8" ht="13.5" customHeight="1">
      <c r="A79" s="17"/>
      <c r="E79" s="29"/>
      <c r="F79" s="29"/>
      <c r="G79" s="29"/>
      <c r="H79" s="27"/>
    </row>
    <row r="80" spans="2:8" ht="13.5" customHeight="1">
      <c r="B80" s="17"/>
      <c r="C80" s="17"/>
      <c r="D80" s="17"/>
      <c r="E80" s="30"/>
      <c r="F80" s="30"/>
      <c r="G80" s="30"/>
      <c r="H80" s="27"/>
    </row>
    <row r="81" spans="2:8" ht="13.5" customHeight="1">
      <c r="B81" s="17"/>
      <c r="C81" s="17"/>
      <c r="D81" s="17"/>
      <c r="E81" s="30"/>
      <c r="F81" s="30"/>
      <c r="G81" s="30"/>
      <c r="H81" s="18"/>
    </row>
    <row r="82" spans="2:8" ht="13.5" customHeight="1">
      <c r="B82" s="17"/>
      <c r="C82" s="17"/>
      <c r="D82" s="17"/>
      <c r="E82" s="23"/>
      <c r="F82" s="23"/>
      <c r="G82" s="23"/>
      <c r="H82" s="24"/>
    </row>
    <row r="83" spans="5:8" ht="12.75">
      <c r="E83" s="15"/>
      <c r="F83" s="15"/>
      <c r="G83" s="15"/>
      <c r="H83" s="16"/>
    </row>
    <row r="84" spans="2:8" ht="12.75">
      <c r="B84" s="17"/>
      <c r="C84" s="17"/>
      <c r="E84" s="15"/>
      <c r="F84" s="15"/>
      <c r="G84" s="15"/>
      <c r="H84" s="27"/>
    </row>
    <row r="85" spans="4:8" ht="12.75">
      <c r="D85" s="17"/>
      <c r="E85" s="15"/>
      <c r="F85" s="15"/>
      <c r="G85" s="15"/>
      <c r="H85" s="18"/>
    </row>
    <row r="86" spans="4:8" ht="12.75">
      <c r="D86" s="17"/>
      <c r="E86" s="23"/>
      <c r="F86" s="23"/>
      <c r="G86" s="23"/>
      <c r="H86" s="20"/>
    </row>
    <row r="87" spans="5:8" ht="12.75">
      <c r="E87" s="15"/>
      <c r="F87" s="15"/>
      <c r="G87" s="15"/>
      <c r="H87" s="16"/>
    </row>
    <row r="88" spans="5:8" ht="12.75">
      <c r="E88" s="15"/>
      <c r="F88" s="15"/>
      <c r="G88" s="15"/>
      <c r="H88" s="16"/>
    </row>
    <row r="89" spans="5:8" ht="12.75">
      <c r="E89" s="31"/>
      <c r="F89" s="31"/>
      <c r="G89" s="31"/>
      <c r="H89" s="32"/>
    </row>
    <row r="90" spans="5:8" ht="12.75">
      <c r="E90" s="15"/>
      <c r="F90" s="15"/>
      <c r="G90" s="15"/>
      <c r="H90" s="16"/>
    </row>
    <row r="91" spans="5:8" ht="12.75">
      <c r="E91" s="15"/>
      <c r="F91" s="15"/>
      <c r="G91" s="15"/>
      <c r="H91" s="16"/>
    </row>
    <row r="92" spans="5:8" ht="12.75">
      <c r="E92" s="15"/>
      <c r="F92" s="15"/>
      <c r="G92" s="15"/>
      <c r="H92" s="16"/>
    </row>
    <row r="93" spans="5:8" ht="12.75">
      <c r="E93" s="23"/>
      <c r="F93" s="23"/>
      <c r="G93" s="23"/>
      <c r="H93" s="20"/>
    </row>
    <row r="94" spans="5:8" ht="12.75">
      <c r="E94" s="15"/>
      <c r="F94" s="15"/>
      <c r="G94" s="15"/>
      <c r="H94" s="16"/>
    </row>
    <row r="95" spans="5:8" ht="12.75">
      <c r="E95" s="23"/>
      <c r="F95" s="23"/>
      <c r="G95" s="23"/>
      <c r="H95" s="20"/>
    </row>
    <row r="96" spans="5:8" ht="12.75">
      <c r="E96" s="15"/>
      <c r="F96" s="15"/>
      <c r="G96" s="15"/>
      <c r="H96" s="16"/>
    </row>
    <row r="97" spans="5:8" ht="12.75">
      <c r="E97" s="15"/>
      <c r="F97" s="15"/>
      <c r="G97" s="15"/>
      <c r="H97" s="16"/>
    </row>
    <row r="98" spans="5:8" ht="12.75">
      <c r="E98" s="15"/>
      <c r="F98" s="15"/>
      <c r="G98" s="15"/>
      <c r="H98" s="16"/>
    </row>
    <row r="99" spans="5:8" ht="12.75">
      <c r="E99" s="15"/>
      <c r="F99" s="15"/>
      <c r="G99" s="15"/>
      <c r="H99" s="16"/>
    </row>
    <row r="100" spans="1:8" ht="28.5" customHeight="1">
      <c r="A100" s="33"/>
      <c r="B100" s="33"/>
      <c r="C100" s="33"/>
      <c r="D100" s="33"/>
      <c r="E100" s="34"/>
      <c r="F100" s="34"/>
      <c r="G100" s="34"/>
      <c r="H100" s="35"/>
    </row>
    <row r="101" spans="4:8" ht="12.75">
      <c r="D101" s="17"/>
      <c r="E101" s="15"/>
      <c r="F101" s="15"/>
      <c r="G101" s="15"/>
      <c r="H101" s="18"/>
    </row>
    <row r="102" spans="5:8" ht="12.75">
      <c r="E102" s="36"/>
      <c r="F102" s="36"/>
      <c r="G102" s="36"/>
      <c r="H102" s="37"/>
    </row>
    <row r="103" spans="5:8" ht="12.75">
      <c r="E103" s="15"/>
      <c r="F103" s="15"/>
      <c r="G103" s="15"/>
      <c r="H103" s="16"/>
    </row>
    <row r="104" spans="5:8" ht="12.75">
      <c r="E104" s="31"/>
      <c r="F104" s="31"/>
      <c r="G104" s="31"/>
      <c r="H104" s="32"/>
    </row>
    <row r="105" spans="5:8" ht="12.75">
      <c r="E105" s="31"/>
      <c r="F105" s="31"/>
      <c r="G105" s="31"/>
      <c r="H105" s="32"/>
    </row>
    <row r="106" spans="5:8" ht="12.75">
      <c r="E106" s="15"/>
      <c r="F106" s="15"/>
      <c r="G106" s="15"/>
      <c r="H106" s="16"/>
    </row>
    <row r="107" spans="5:8" ht="12.75">
      <c r="E107" s="23"/>
      <c r="F107" s="23"/>
      <c r="G107" s="23"/>
      <c r="H107" s="20"/>
    </row>
    <row r="108" spans="5:8" ht="12.75">
      <c r="E108" s="15"/>
      <c r="F108" s="15"/>
      <c r="G108" s="15"/>
      <c r="H108" s="16"/>
    </row>
    <row r="109" spans="5:8" ht="12.75">
      <c r="E109" s="15"/>
      <c r="F109" s="15"/>
      <c r="G109" s="15"/>
      <c r="H109" s="16"/>
    </row>
    <row r="110" spans="5:8" ht="12.75">
      <c r="E110" s="23"/>
      <c r="F110" s="23"/>
      <c r="G110" s="23"/>
      <c r="H110" s="20"/>
    </row>
    <row r="111" spans="5:8" ht="12.75">
      <c r="E111" s="15"/>
      <c r="F111" s="15"/>
      <c r="G111" s="15"/>
      <c r="H111" s="16"/>
    </row>
    <row r="112" spans="5:8" ht="12.75">
      <c r="E112" s="31"/>
      <c r="F112" s="31"/>
      <c r="G112" s="31"/>
      <c r="H112" s="32"/>
    </row>
    <row r="113" spans="5:8" ht="12.75">
      <c r="E113" s="23"/>
      <c r="F113" s="23"/>
      <c r="G113" s="23"/>
      <c r="H113" s="37"/>
    </row>
    <row r="114" spans="5:8" ht="12.75">
      <c r="E114" s="21"/>
      <c r="F114" s="21"/>
      <c r="G114" s="21"/>
      <c r="H114" s="32"/>
    </row>
    <row r="115" spans="5:8" ht="12.75">
      <c r="E115" s="23"/>
      <c r="F115" s="23"/>
      <c r="G115" s="23"/>
      <c r="H115" s="20"/>
    </row>
    <row r="116" spans="5:8" ht="12.75">
      <c r="E116" s="15"/>
      <c r="F116" s="15"/>
      <c r="G116" s="15"/>
      <c r="H116" s="16"/>
    </row>
    <row r="117" spans="4:8" ht="12.75">
      <c r="D117" s="17"/>
      <c r="E117" s="15"/>
      <c r="F117" s="15"/>
      <c r="G117" s="15"/>
      <c r="H117" s="18"/>
    </row>
    <row r="118" spans="5:8" ht="12.75">
      <c r="E118" s="21"/>
      <c r="F118" s="21"/>
      <c r="G118" s="21"/>
      <c r="H118" s="20"/>
    </row>
    <row r="119" spans="5:8" ht="12.75">
      <c r="E119" s="21"/>
      <c r="F119" s="21"/>
      <c r="G119" s="21"/>
      <c r="H119" s="32"/>
    </row>
    <row r="120" spans="4:8" ht="12.75">
      <c r="D120" s="17"/>
      <c r="E120" s="21"/>
      <c r="F120" s="21"/>
      <c r="G120" s="21"/>
      <c r="H120" s="38"/>
    </row>
    <row r="121" spans="4:8" ht="12.75">
      <c r="D121" s="17"/>
      <c r="E121" s="23"/>
      <c r="F121" s="23"/>
      <c r="G121" s="23"/>
      <c r="H121" s="24"/>
    </row>
    <row r="122" spans="5:8" ht="12.75">
      <c r="E122" s="15"/>
      <c r="F122" s="15"/>
      <c r="G122" s="15"/>
      <c r="H122" s="16"/>
    </row>
    <row r="123" spans="5:8" ht="12.75">
      <c r="E123" s="36"/>
      <c r="F123" s="36"/>
      <c r="G123" s="36"/>
      <c r="H123" s="39"/>
    </row>
    <row r="124" spans="5:8" ht="11.25" customHeight="1">
      <c r="E124" s="31"/>
      <c r="F124" s="31"/>
      <c r="G124" s="31"/>
      <c r="H124" s="32"/>
    </row>
    <row r="125" spans="2:8" ht="24" customHeight="1">
      <c r="B125" s="17"/>
      <c r="C125" s="17"/>
      <c r="E125" s="31"/>
      <c r="F125" s="31"/>
      <c r="G125" s="31"/>
      <c r="H125" s="40"/>
    </row>
    <row r="126" spans="4:8" ht="15" customHeight="1">
      <c r="D126" s="17"/>
      <c r="E126" s="31"/>
      <c r="F126" s="31"/>
      <c r="G126" s="31"/>
      <c r="H126" s="40"/>
    </row>
    <row r="127" spans="5:8" ht="11.25" customHeight="1">
      <c r="E127" s="36"/>
      <c r="F127" s="36"/>
      <c r="G127" s="36"/>
      <c r="H127" s="37"/>
    </row>
    <row r="128" spans="5:8" ht="12.75">
      <c r="E128" s="31"/>
      <c r="F128" s="31"/>
      <c r="G128" s="31"/>
      <c r="H128" s="32"/>
    </row>
    <row r="129" spans="2:8" ht="13.5" customHeight="1">
      <c r="B129" s="17"/>
      <c r="C129" s="17"/>
      <c r="E129" s="31"/>
      <c r="F129" s="31"/>
      <c r="G129" s="31"/>
      <c r="H129" s="41"/>
    </row>
    <row r="130" spans="4:8" ht="12.75" customHeight="1">
      <c r="D130" s="17"/>
      <c r="E130" s="31"/>
      <c r="F130" s="31"/>
      <c r="G130" s="31"/>
      <c r="H130" s="18"/>
    </row>
    <row r="131" spans="4:8" ht="12.75" customHeight="1">
      <c r="D131" s="17"/>
      <c r="E131" s="23"/>
      <c r="F131" s="23"/>
      <c r="G131" s="23"/>
      <c r="H131" s="24"/>
    </row>
    <row r="132" spans="5:8" ht="12.75">
      <c r="E132" s="15"/>
      <c r="F132" s="15"/>
      <c r="G132" s="15"/>
      <c r="H132" s="16"/>
    </row>
    <row r="133" spans="4:8" ht="12.75">
      <c r="D133" s="17"/>
      <c r="E133" s="15"/>
      <c r="F133" s="15"/>
      <c r="G133" s="15"/>
      <c r="H133" s="38"/>
    </row>
    <row r="134" spans="5:8" ht="12.75">
      <c r="E134" s="36"/>
      <c r="F134" s="36"/>
      <c r="G134" s="36"/>
      <c r="H134" s="37"/>
    </row>
    <row r="135" spans="5:8" ht="12.75">
      <c r="E135" s="31"/>
      <c r="F135" s="31"/>
      <c r="G135" s="31"/>
      <c r="H135" s="32"/>
    </row>
    <row r="136" spans="5:8" ht="12.75">
      <c r="E136" s="15"/>
      <c r="F136" s="15"/>
      <c r="G136" s="15"/>
      <c r="H136" s="16"/>
    </row>
    <row r="137" spans="1:8" ht="19.5" customHeight="1">
      <c r="A137" s="42"/>
      <c r="B137" s="7"/>
      <c r="C137" s="7"/>
      <c r="D137" s="7"/>
      <c r="E137" s="7"/>
      <c r="F137" s="7"/>
      <c r="G137" s="7"/>
      <c r="H137" s="27"/>
    </row>
    <row r="138" spans="1:8" ht="15" customHeight="1">
      <c r="A138" s="17"/>
      <c r="E138" s="29"/>
      <c r="F138" s="29"/>
      <c r="G138" s="29"/>
      <c r="H138" s="27"/>
    </row>
    <row r="139" spans="1:8" ht="12.75">
      <c r="A139" s="17"/>
      <c r="B139" s="17"/>
      <c r="C139" s="17"/>
      <c r="E139" s="29"/>
      <c r="F139" s="29"/>
      <c r="G139" s="29"/>
      <c r="H139" s="18"/>
    </row>
    <row r="140" spans="4:8" ht="12.75">
      <c r="D140" s="17"/>
      <c r="E140" s="15"/>
      <c r="F140" s="15"/>
      <c r="G140" s="15"/>
      <c r="H140" s="27"/>
    </row>
    <row r="141" spans="5:8" ht="12.75">
      <c r="E141" s="19"/>
      <c r="F141" s="19"/>
      <c r="G141" s="19"/>
      <c r="H141" s="20"/>
    </row>
    <row r="142" spans="2:8" ht="12.75">
      <c r="B142" s="17"/>
      <c r="C142" s="17"/>
      <c r="E142" s="15"/>
      <c r="F142" s="15"/>
      <c r="G142" s="15"/>
      <c r="H142" s="18"/>
    </row>
    <row r="143" spans="4:8" ht="12.75">
      <c r="D143" s="17"/>
      <c r="E143" s="15"/>
      <c r="F143" s="15"/>
      <c r="G143" s="15"/>
      <c r="H143" s="18"/>
    </row>
    <row r="144" spans="5:8" ht="12.75">
      <c r="E144" s="23"/>
      <c r="F144" s="23"/>
      <c r="G144" s="23"/>
      <c r="H144" s="24"/>
    </row>
    <row r="145" spans="4:8" ht="22.5" customHeight="1">
      <c r="D145" s="17"/>
      <c r="E145" s="15"/>
      <c r="F145" s="15"/>
      <c r="G145" s="15"/>
      <c r="H145" s="25"/>
    </row>
    <row r="146" spans="5:8" ht="12.75">
      <c r="E146" s="15"/>
      <c r="F146" s="15"/>
      <c r="G146" s="15"/>
      <c r="H146" s="24"/>
    </row>
    <row r="147" spans="2:8" ht="12.75">
      <c r="B147" s="17"/>
      <c r="C147" s="17"/>
      <c r="E147" s="21"/>
      <c r="F147" s="21"/>
      <c r="G147" s="21"/>
      <c r="H147" s="27"/>
    </row>
    <row r="148" spans="4:8" ht="12.75">
      <c r="D148" s="17"/>
      <c r="E148" s="21"/>
      <c r="F148" s="21"/>
      <c r="G148" s="21"/>
      <c r="H148" s="28"/>
    </row>
    <row r="149" spans="5:8" ht="12.75">
      <c r="E149" s="23"/>
      <c r="F149" s="23"/>
      <c r="G149" s="23"/>
      <c r="H149" s="20"/>
    </row>
    <row r="150" spans="1:8" ht="13.5" customHeight="1">
      <c r="A150" s="17"/>
      <c r="E150" s="29"/>
      <c r="F150" s="29"/>
      <c r="G150" s="29"/>
      <c r="H150" s="27"/>
    </row>
    <row r="151" spans="2:8" ht="13.5" customHeight="1">
      <c r="B151" s="17"/>
      <c r="C151" s="17"/>
      <c r="E151" s="15"/>
      <c r="F151" s="15"/>
      <c r="G151" s="15"/>
      <c r="H151" s="27"/>
    </row>
    <row r="152" spans="4:8" ht="13.5" customHeight="1">
      <c r="D152" s="17"/>
      <c r="E152" s="15"/>
      <c r="F152" s="15"/>
      <c r="G152" s="15"/>
      <c r="H152" s="18"/>
    </row>
    <row r="153" spans="4:8" ht="12.75">
      <c r="D153" s="17"/>
      <c r="E153" s="23"/>
      <c r="F153" s="23"/>
      <c r="G153" s="23"/>
      <c r="H153" s="20"/>
    </row>
    <row r="154" spans="4:8" ht="12.75">
      <c r="D154" s="17"/>
      <c r="E154" s="15"/>
      <c r="F154" s="15"/>
      <c r="G154" s="15"/>
      <c r="H154" s="18"/>
    </row>
    <row r="155" spans="5:8" ht="12.75">
      <c r="E155" s="36"/>
      <c r="F155" s="36"/>
      <c r="G155" s="36"/>
      <c r="H155" s="37"/>
    </row>
    <row r="156" spans="4:8" ht="12.75">
      <c r="D156" s="17"/>
      <c r="E156" s="21"/>
      <c r="F156" s="21"/>
      <c r="G156" s="21"/>
      <c r="H156" s="38"/>
    </row>
    <row r="157" spans="4:8" ht="12.75">
      <c r="D157" s="17"/>
      <c r="E157" s="23"/>
      <c r="F157" s="23"/>
      <c r="G157" s="23"/>
      <c r="H157" s="24"/>
    </row>
    <row r="158" spans="5:8" ht="12.75">
      <c r="E158" s="36"/>
      <c r="F158" s="36"/>
      <c r="G158" s="36"/>
      <c r="H158" s="43"/>
    </row>
    <row r="159" spans="2:8" ht="12.75">
      <c r="B159" s="17"/>
      <c r="C159" s="17"/>
      <c r="E159" s="31"/>
      <c r="F159" s="31"/>
      <c r="G159" s="31"/>
      <c r="H159" s="41"/>
    </row>
    <row r="160" spans="4:8" ht="12.75">
      <c r="D160" s="17"/>
      <c r="E160" s="31"/>
      <c r="F160" s="31"/>
      <c r="G160" s="31"/>
      <c r="H160" s="18"/>
    </row>
    <row r="161" spans="4:8" ht="12.75">
      <c r="D161" s="17"/>
      <c r="E161" s="23"/>
      <c r="F161" s="23"/>
      <c r="G161" s="23"/>
      <c r="H161" s="24"/>
    </row>
    <row r="162" spans="4:8" ht="12.75">
      <c r="D162" s="17"/>
      <c r="E162" s="23"/>
      <c r="F162" s="23"/>
      <c r="G162" s="23"/>
      <c r="H162" s="24"/>
    </row>
    <row r="163" spans="5:8" ht="12.75">
      <c r="E163" s="15"/>
      <c r="F163" s="15"/>
      <c r="G163" s="15"/>
      <c r="H163" s="16"/>
    </row>
    <row r="164" spans="1:8" s="44" customFormat="1" ht="18" customHeight="1">
      <c r="A164" s="144"/>
      <c r="B164" s="145"/>
      <c r="C164" s="145"/>
      <c r="D164" s="145"/>
      <c r="E164" s="145"/>
      <c r="F164" s="145"/>
      <c r="G164" s="145"/>
      <c r="H164" s="145"/>
    </row>
    <row r="165" spans="1:8" ht="28.5" customHeight="1">
      <c r="A165" s="33"/>
      <c r="B165" s="33"/>
      <c r="C165" s="33"/>
      <c r="D165" s="33"/>
      <c r="E165" s="34"/>
      <c r="F165" s="34"/>
      <c r="G165" s="34"/>
      <c r="H165" s="35"/>
    </row>
    <row r="167" spans="1:8" ht="15.75">
      <c r="A167" s="46"/>
      <c r="B167" s="17"/>
      <c r="C167" s="17"/>
      <c r="D167" s="17"/>
      <c r="E167" s="47"/>
      <c r="F167" s="47"/>
      <c r="G167" s="47"/>
      <c r="H167" s="6"/>
    </row>
    <row r="168" spans="1:8" ht="12.75">
      <c r="A168" s="17"/>
      <c r="B168" s="17"/>
      <c r="C168" s="17"/>
      <c r="D168" s="17"/>
      <c r="E168" s="47"/>
      <c r="F168" s="47"/>
      <c r="G168" s="47"/>
      <c r="H168" s="6"/>
    </row>
    <row r="169" spans="1:8" ht="17.25" customHeight="1">
      <c r="A169" s="17"/>
      <c r="B169" s="17"/>
      <c r="C169" s="17"/>
      <c r="D169" s="17"/>
      <c r="E169" s="47"/>
      <c r="F169" s="47"/>
      <c r="G169" s="47"/>
      <c r="H169" s="6"/>
    </row>
    <row r="170" spans="1:8" ht="13.5" customHeight="1">
      <c r="A170" s="17"/>
      <c r="B170" s="17"/>
      <c r="C170" s="17"/>
      <c r="D170" s="17"/>
      <c r="E170" s="47"/>
      <c r="F170" s="47"/>
      <c r="G170" s="47"/>
      <c r="H170" s="6"/>
    </row>
    <row r="171" spans="1:8" ht="12.75">
      <c r="A171" s="17"/>
      <c r="B171" s="17"/>
      <c r="C171" s="17"/>
      <c r="D171" s="17"/>
      <c r="E171" s="47"/>
      <c r="F171" s="47"/>
      <c r="G171" s="47"/>
      <c r="H171" s="6"/>
    </row>
    <row r="172" spans="1:4" ht="12.75">
      <c r="A172" s="17"/>
      <c r="B172" s="17"/>
      <c r="C172" s="17"/>
      <c r="D172" s="17"/>
    </row>
    <row r="173" spans="1:8" ht="12.75">
      <c r="A173" s="17"/>
      <c r="B173" s="17"/>
      <c r="C173" s="17"/>
      <c r="D173" s="17"/>
      <c r="E173" s="47"/>
      <c r="F173" s="47"/>
      <c r="G173" s="47"/>
      <c r="H173" s="6"/>
    </row>
    <row r="174" spans="1:8" ht="12.75">
      <c r="A174" s="17"/>
      <c r="B174" s="17"/>
      <c r="C174" s="17"/>
      <c r="D174" s="17"/>
      <c r="E174" s="47"/>
      <c r="F174" s="47"/>
      <c r="G174" s="47"/>
      <c r="H174" s="48"/>
    </row>
    <row r="175" spans="1:8" ht="12.75">
      <c r="A175" s="17"/>
      <c r="B175" s="17"/>
      <c r="C175" s="17"/>
      <c r="D175" s="17"/>
      <c r="E175" s="47"/>
      <c r="F175" s="47"/>
      <c r="G175" s="47"/>
      <c r="H175" s="6"/>
    </row>
    <row r="176" spans="1:8" ht="22.5" customHeight="1">
      <c r="A176" s="17"/>
      <c r="B176" s="17"/>
      <c r="C176" s="17"/>
      <c r="D176" s="17"/>
      <c r="E176" s="47"/>
      <c r="F176" s="47"/>
      <c r="G176" s="47"/>
      <c r="H176" s="25"/>
    </row>
    <row r="177" spans="5:8" ht="22.5" customHeight="1">
      <c r="E177" s="23"/>
      <c r="F177" s="23"/>
      <c r="G177" s="23"/>
      <c r="H177" s="26"/>
    </row>
  </sheetData>
  <sheetProtection/>
  <mergeCells count="9">
    <mergeCell ref="A1:K1"/>
    <mergeCell ref="B23:K23"/>
    <mergeCell ref="B25:K25"/>
    <mergeCell ref="B39:K39"/>
    <mergeCell ref="B41:K41"/>
    <mergeCell ref="A164:H164"/>
    <mergeCell ref="B3:K3"/>
    <mergeCell ref="B52:K52"/>
    <mergeCell ref="B22:K2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1"/>
  <sheetViews>
    <sheetView zoomScalePageLayoutView="0" workbookViewId="0" topLeftCell="A7">
      <selection activeCell="K4" sqref="K1:K16384"/>
    </sheetView>
  </sheetViews>
  <sheetFormatPr defaultColWidth="11.421875" defaultRowHeight="12.75"/>
  <cols>
    <col min="1" max="1" width="8.28125" style="63" customWidth="1"/>
    <col min="2" max="2" width="30.8515625" style="65" customWidth="1"/>
    <col min="3" max="3" width="11.7109375" style="2" customWidth="1"/>
    <col min="4" max="4" width="9.421875" style="2" customWidth="1"/>
    <col min="5" max="5" width="8.57421875" style="2" customWidth="1"/>
    <col min="6" max="6" width="6.57421875" style="2" customWidth="1"/>
    <col min="7" max="7" width="9.00390625" style="2" customWidth="1"/>
    <col min="8" max="8" width="8.7109375" style="2" customWidth="1"/>
    <col min="9" max="9" width="8.8515625" style="2" customWidth="1"/>
    <col min="10" max="10" width="7.8515625" style="2" customWidth="1"/>
    <col min="11" max="11" width="7.28125" style="2" customWidth="1"/>
    <col min="12" max="12" width="11.421875" style="2" customWidth="1"/>
    <col min="13" max="13" width="9.421875" style="2" customWidth="1"/>
    <col min="14" max="14" width="12.28125" style="2" customWidth="1"/>
    <col min="15" max="15" width="12.28125" style="2" bestFit="1" customWidth="1"/>
    <col min="16" max="16384" width="11.421875" style="3" customWidth="1"/>
  </cols>
  <sheetData>
    <row r="1" spans="1:15" ht="24" customHeight="1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6" customFormat="1" ht="78.75">
      <c r="A2" s="4" t="s">
        <v>16</v>
      </c>
      <c r="B2" s="4" t="s">
        <v>17</v>
      </c>
      <c r="C2" s="5" t="s">
        <v>65</v>
      </c>
      <c r="D2" s="66" t="s">
        <v>49</v>
      </c>
      <c r="E2" s="66" t="s">
        <v>50</v>
      </c>
      <c r="F2" s="66" t="s">
        <v>10</v>
      </c>
      <c r="G2" s="66" t="s">
        <v>11</v>
      </c>
      <c r="H2" s="66" t="s">
        <v>56</v>
      </c>
      <c r="I2" s="66" t="s">
        <v>51</v>
      </c>
      <c r="J2" s="66" t="s">
        <v>52</v>
      </c>
      <c r="K2" s="66" t="s">
        <v>18</v>
      </c>
      <c r="L2" s="66" t="s">
        <v>13</v>
      </c>
      <c r="M2" s="66" t="s">
        <v>14</v>
      </c>
      <c r="N2" s="5"/>
      <c r="O2" s="5"/>
    </row>
    <row r="3" spans="1:15" ht="12.75">
      <c r="A3" s="62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12.75">
      <c r="A4" s="94"/>
      <c r="B4" s="101" t="s">
        <v>35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25.5">
      <c r="A5" s="94"/>
      <c r="B5" s="98" t="s">
        <v>48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6" customFormat="1" ht="25.5">
      <c r="A6" s="94"/>
      <c r="B6" s="98" t="s">
        <v>54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6" customFormat="1" ht="29.25" customHeight="1">
      <c r="A7" s="99" t="s">
        <v>38</v>
      </c>
      <c r="B7" s="98" t="s">
        <v>55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s="6" customFormat="1" ht="12.75">
      <c r="A8" s="94">
        <v>3</v>
      </c>
      <c r="B8" s="98" t="s">
        <v>19</v>
      </c>
      <c r="C8" s="95">
        <f>D8+E8+F8+G8+H8+I8+J8+K8+L8+M8</f>
        <v>9984393</v>
      </c>
      <c r="D8" s="95">
        <f>D9+D13+D19+D21</f>
        <v>966908</v>
      </c>
      <c r="E8" s="95">
        <f aca="true" t="shared" si="0" ref="E8:L8">E9+E13+E19+E21</f>
        <v>1013136</v>
      </c>
      <c r="F8" s="95">
        <f t="shared" si="0"/>
        <v>54570</v>
      </c>
      <c r="G8" s="95">
        <f t="shared" si="0"/>
        <v>323300</v>
      </c>
      <c r="H8" s="95">
        <f t="shared" si="0"/>
        <v>86855</v>
      </c>
      <c r="I8" s="95">
        <f t="shared" si="0"/>
        <v>7293204</v>
      </c>
      <c r="J8" s="95">
        <f t="shared" si="0"/>
        <v>215010</v>
      </c>
      <c r="K8" s="95">
        <f t="shared" si="0"/>
        <v>31410</v>
      </c>
      <c r="L8" s="95">
        <f t="shared" si="0"/>
        <v>0</v>
      </c>
      <c r="M8" s="95"/>
      <c r="N8" s="95"/>
      <c r="O8" s="95"/>
    </row>
    <row r="9" spans="1:15" s="6" customFormat="1" ht="12.75">
      <c r="A9" s="94">
        <v>31</v>
      </c>
      <c r="B9" s="98" t="s">
        <v>20</v>
      </c>
      <c r="C9" s="95">
        <f aca="true" t="shared" si="1" ref="C9:C25">D9+E9+F9+G9+H9+I9+J9+K9+L9+M9</f>
        <v>7000548</v>
      </c>
      <c r="D9" s="95">
        <f>D10+D11+D12</f>
        <v>0</v>
      </c>
      <c r="E9" s="95">
        <f aca="true" t="shared" si="2" ref="E9:L9">E10+E11+E12</f>
        <v>86483</v>
      </c>
      <c r="F9" s="95">
        <f t="shared" si="2"/>
        <v>0</v>
      </c>
      <c r="G9" s="95">
        <f t="shared" si="2"/>
        <v>0</v>
      </c>
      <c r="H9" s="95">
        <f t="shared" si="2"/>
        <v>8155</v>
      </c>
      <c r="I9" s="95">
        <f t="shared" si="2"/>
        <v>6767300</v>
      </c>
      <c r="J9" s="95">
        <f t="shared" si="2"/>
        <v>122700</v>
      </c>
      <c r="K9" s="95">
        <f t="shared" si="2"/>
        <v>15910</v>
      </c>
      <c r="L9" s="95">
        <f t="shared" si="2"/>
        <v>0</v>
      </c>
      <c r="M9" s="95"/>
      <c r="N9" s="95"/>
      <c r="O9" s="95"/>
    </row>
    <row r="10" spans="1:15" ht="12.75">
      <c r="A10" s="100">
        <v>311</v>
      </c>
      <c r="B10" s="96" t="s">
        <v>21</v>
      </c>
      <c r="C10" s="95">
        <f t="shared" si="1"/>
        <v>5761228</v>
      </c>
      <c r="D10" s="97"/>
      <c r="E10" s="97">
        <v>65625</v>
      </c>
      <c r="F10" s="97"/>
      <c r="G10" s="97"/>
      <c r="H10" s="97">
        <v>7000</v>
      </c>
      <c r="I10" s="97">
        <v>5572800</v>
      </c>
      <c r="J10" s="97">
        <v>102146</v>
      </c>
      <c r="K10" s="97">
        <v>13657</v>
      </c>
      <c r="L10" s="97"/>
      <c r="M10" s="97"/>
      <c r="N10" s="95"/>
      <c r="O10" s="95"/>
    </row>
    <row r="11" spans="1:15" ht="12.75">
      <c r="A11" s="100">
        <v>312</v>
      </c>
      <c r="B11" s="96" t="s">
        <v>22</v>
      </c>
      <c r="C11" s="95">
        <f t="shared" si="1"/>
        <v>300700</v>
      </c>
      <c r="D11" s="97"/>
      <c r="E11" s="97">
        <v>10000</v>
      </c>
      <c r="F11" s="97"/>
      <c r="G11" s="97"/>
      <c r="H11" s="97"/>
      <c r="I11" s="97">
        <v>287000</v>
      </c>
      <c r="J11" s="97">
        <v>3700</v>
      </c>
      <c r="K11" s="97"/>
      <c r="L11" s="97"/>
      <c r="M11" s="97"/>
      <c r="N11" s="95"/>
      <c r="O11" s="95"/>
    </row>
    <row r="12" spans="1:15" ht="12.75">
      <c r="A12" s="100">
        <v>313</v>
      </c>
      <c r="B12" s="96" t="s">
        <v>23</v>
      </c>
      <c r="C12" s="95">
        <f t="shared" si="1"/>
        <v>938620</v>
      </c>
      <c r="D12" s="97"/>
      <c r="E12" s="97">
        <v>10858</v>
      </c>
      <c r="F12" s="97"/>
      <c r="G12" s="97"/>
      <c r="H12" s="97">
        <v>1155</v>
      </c>
      <c r="I12" s="97">
        <v>907500</v>
      </c>
      <c r="J12" s="97">
        <v>16854</v>
      </c>
      <c r="K12" s="97">
        <v>2253</v>
      </c>
      <c r="L12" s="97"/>
      <c r="M12" s="97"/>
      <c r="N12" s="95"/>
      <c r="O12" s="95"/>
    </row>
    <row r="13" spans="1:15" s="6" customFormat="1" ht="12.75">
      <c r="A13" s="94">
        <v>32</v>
      </c>
      <c r="B13" s="98" t="s">
        <v>24</v>
      </c>
      <c r="C13" s="95">
        <f t="shared" si="1"/>
        <v>2882845</v>
      </c>
      <c r="D13" s="95">
        <f>D14+D15+D16+D17+D18</f>
        <v>955908</v>
      </c>
      <c r="E13" s="95">
        <f aca="true" t="shared" si="3" ref="E13:L13">E14+E15+E16+E17+E18</f>
        <v>926653</v>
      </c>
      <c r="F13" s="95">
        <f t="shared" si="3"/>
        <v>54570</v>
      </c>
      <c r="G13" s="95">
        <f t="shared" si="3"/>
        <v>323300</v>
      </c>
      <c r="H13" s="95">
        <f t="shared" si="3"/>
        <v>78700</v>
      </c>
      <c r="I13" s="95">
        <f t="shared" si="3"/>
        <v>435904</v>
      </c>
      <c r="J13" s="95">
        <f t="shared" si="3"/>
        <v>92310</v>
      </c>
      <c r="K13" s="95">
        <f t="shared" si="3"/>
        <v>15500</v>
      </c>
      <c r="L13" s="95">
        <f t="shared" si="3"/>
        <v>0</v>
      </c>
      <c r="M13" s="95"/>
      <c r="N13" s="95"/>
      <c r="O13" s="95"/>
    </row>
    <row r="14" spans="1:15" ht="12.75">
      <c r="A14" s="100">
        <v>321</v>
      </c>
      <c r="B14" s="96" t="s">
        <v>25</v>
      </c>
      <c r="C14" s="95">
        <f t="shared" si="1"/>
        <v>475255</v>
      </c>
      <c r="D14" s="97">
        <v>10450</v>
      </c>
      <c r="E14" s="97">
        <v>12541</v>
      </c>
      <c r="F14" s="97">
        <v>1000</v>
      </c>
      <c r="G14" s="97"/>
      <c r="H14" s="97">
        <v>78700</v>
      </c>
      <c r="I14" s="97">
        <v>362454</v>
      </c>
      <c r="J14" s="97">
        <v>6110</v>
      </c>
      <c r="K14" s="97">
        <v>4000</v>
      </c>
      <c r="L14" s="97"/>
      <c r="M14" s="97"/>
      <c r="N14" s="95"/>
      <c r="O14" s="95"/>
    </row>
    <row r="15" spans="1:15" ht="12.75">
      <c r="A15" s="100">
        <v>322</v>
      </c>
      <c r="B15" s="96" t="s">
        <v>26</v>
      </c>
      <c r="C15" s="95">
        <f t="shared" si="1"/>
        <v>530511</v>
      </c>
      <c r="D15" s="97">
        <v>187679</v>
      </c>
      <c r="E15" s="97">
        <v>31382</v>
      </c>
      <c r="F15" s="97">
        <v>26000</v>
      </c>
      <c r="G15" s="97">
        <v>200000</v>
      </c>
      <c r="H15" s="97"/>
      <c r="I15" s="97">
        <v>4450</v>
      </c>
      <c r="J15" s="97">
        <v>74000</v>
      </c>
      <c r="K15" s="97">
        <v>7000</v>
      </c>
      <c r="L15" s="97"/>
      <c r="M15" s="97"/>
      <c r="N15" s="95"/>
      <c r="O15" s="95"/>
    </row>
    <row r="16" spans="1:15" ht="12.75">
      <c r="A16" s="100">
        <v>323</v>
      </c>
      <c r="B16" s="96" t="s">
        <v>27</v>
      </c>
      <c r="C16" s="95">
        <f t="shared" si="1"/>
        <v>1705141</v>
      </c>
      <c r="D16" s="97">
        <v>736511</v>
      </c>
      <c r="E16" s="97">
        <v>870130</v>
      </c>
      <c r="F16" s="97">
        <v>10000</v>
      </c>
      <c r="G16" s="97">
        <v>49300</v>
      </c>
      <c r="H16" s="97"/>
      <c r="I16" s="97">
        <v>37000</v>
      </c>
      <c r="J16" s="97">
        <v>2200</v>
      </c>
      <c r="K16" s="97"/>
      <c r="L16" s="97"/>
      <c r="M16" s="97"/>
      <c r="N16" s="95"/>
      <c r="O16" s="95"/>
    </row>
    <row r="17" spans="1:15" ht="25.5">
      <c r="A17" s="100">
        <v>324</v>
      </c>
      <c r="B17" s="96" t="s">
        <v>47</v>
      </c>
      <c r="C17" s="95">
        <f t="shared" si="1"/>
        <v>27700</v>
      </c>
      <c r="D17" s="97"/>
      <c r="E17" s="97">
        <v>2600</v>
      </c>
      <c r="F17" s="97"/>
      <c r="G17" s="97">
        <v>25100</v>
      </c>
      <c r="H17" s="97"/>
      <c r="I17" s="97"/>
      <c r="J17" s="97">
        <v>0</v>
      </c>
      <c r="K17" s="97"/>
      <c r="L17" s="97"/>
      <c r="M17" s="97"/>
      <c r="N17" s="95"/>
      <c r="O17" s="95"/>
    </row>
    <row r="18" spans="1:15" ht="25.5">
      <c r="A18" s="100">
        <v>329</v>
      </c>
      <c r="B18" s="96" t="s">
        <v>28</v>
      </c>
      <c r="C18" s="95">
        <f t="shared" si="1"/>
        <v>144238</v>
      </c>
      <c r="D18" s="97">
        <v>21268</v>
      </c>
      <c r="E18" s="97">
        <v>10000</v>
      </c>
      <c r="F18" s="97">
        <v>17570</v>
      </c>
      <c r="G18" s="97">
        <v>48900</v>
      </c>
      <c r="H18" s="97"/>
      <c r="I18" s="97">
        <v>32000</v>
      </c>
      <c r="J18" s="97">
        <v>10000</v>
      </c>
      <c r="K18" s="97">
        <v>4500</v>
      </c>
      <c r="L18" s="97"/>
      <c r="M18" s="97"/>
      <c r="N18" s="95"/>
      <c r="O18" s="95"/>
    </row>
    <row r="19" spans="1:15" s="6" customFormat="1" ht="12.75">
      <c r="A19" s="94">
        <v>34</v>
      </c>
      <c r="B19" s="98" t="s">
        <v>29</v>
      </c>
      <c r="C19" s="95">
        <f t="shared" si="1"/>
        <v>11000</v>
      </c>
      <c r="D19" s="95">
        <f>D20</f>
        <v>11000</v>
      </c>
      <c r="E19" s="95">
        <f aca="true" t="shared" si="4" ref="E19:L19">E20</f>
        <v>0</v>
      </c>
      <c r="F19" s="95">
        <f t="shared" si="4"/>
        <v>0</v>
      </c>
      <c r="G19" s="95">
        <f t="shared" si="4"/>
        <v>0</v>
      </c>
      <c r="H19" s="95">
        <f t="shared" si="4"/>
        <v>0</v>
      </c>
      <c r="I19" s="95">
        <f t="shared" si="4"/>
        <v>0</v>
      </c>
      <c r="J19" s="95">
        <f t="shared" si="4"/>
        <v>0</v>
      </c>
      <c r="K19" s="95">
        <f t="shared" si="4"/>
        <v>0</v>
      </c>
      <c r="L19" s="95">
        <f t="shared" si="4"/>
        <v>0</v>
      </c>
      <c r="M19" s="95"/>
      <c r="N19" s="95"/>
      <c r="O19" s="95"/>
    </row>
    <row r="20" spans="1:15" ht="12.75">
      <c r="A20" s="100">
        <v>343</v>
      </c>
      <c r="B20" s="96" t="s">
        <v>30</v>
      </c>
      <c r="C20" s="95">
        <f t="shared" si="1"/>
        <v>11000</v>
      </c>
      <c r="D20" s="97">
        <v>11000</v>
      </c>
      <c r="E20" s="97"/>
      <c r="F20" s="97"/>
      <c r="G20" s="97"/>
      <c r="H20" s="97"/>
      <c r="I20" s="97"/>
      <c r="J20" s="97"/>
      <c r="K20" s="97"/>
      <c r="L20" s="97"/>
      <c r="M20" s="97"/>
      <c r="N20" s="95"/>
      <c r="O20" s="95"/>
    </row>
    <row r="21" spans="1:15" ht="25.5">
      <c r="A21" s="94">
        <v>37</v>
      </c>
      <c r="B21" s="98" t="s">
        <v>66</v>
      </c>
      <c r="C21" s="95">
        <f t="shared" si="1"/>
        <v>90000</v>
      </c>
      <c r="D21" s="95">
        <f>D22</f>
        <v>0</v>
      </c>
      <c r="E21" s="95">
        <f aca="true" t="shared" si="5" ref="E21:L21">E22</f>
        <v>0</v>
      </c>
      <c r="F21" s="95">
        <f t="shared" si="5"/>
        <v>0</v>
      </c>
      <c r="G21" s="95">
        <f t="shared" si="5"/>
        <v>0</v>
      </c>
      <c r="H21" s="95">
        <f t="shared" si="5"/>
        <v>0</v>
      </c>
      <c r="I21" s="95">
        <f t="shared" si="5"/>
        <v>90000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95"/>
      <c r="N21" s="95"/>
      <c r="O21" s="95"/>
    </row>
    <row r="22" spans="1:15" ht="25.5">
      <c r="A22" s="100">
        <v>372</v>
      </c>
      <c r="B22" s="96" t="s">
        <v>67</v>
      </c>
      <c r="C22" s="95">
        <f t="shared" si="1"/>
        <v>90000</v>
      </c>
      <c r="D22" s="97"/>
      <c r="E22" s="97"/>
      <c r="F22" s="97"/>
      <c r="G22" s="97"/>
      <c r="H22" s="97"/>
      <c r="I22" s="97">
        <v>90000</v>
      </c>
      <c r="J22" s="97"/>
      <c r="K22" s="97"/>
      <c r="L22" s="97"/>
      <c r="M22" s="97"/>
      <c r="N22" s="95"/>
      <c r="O22" s="95"/>
    </row>
    <row r="23" spans="1:15" s="6" customFormat="1" ht="25.5">
      <c r="A23" s="94">
        <v>4</v>
      </c>
      <c r="B23" s="98" t="s">
        <v>32</v>
      </c>
      <c r="C23" s="95">
        <f t="shared" si="1"/>
        <v>309972</v>
      </c>
      <c r="D23" s="95">
        <f aca="true" t="shared" si="6" ref="D23:L23">D24</f>
        <v>26692</v>
      </c>
      <c r="E23" s="95">
        <f t="shared" si="6"/>
        <v>0</v>
      </c>
      <c r="F23" s="95">
        <f t="shared" si="6"/>
        <v>8000</v>
      </c>
      <c r="G23" s="95">
        <f t="shared" si="6"/>
        <v>79800</v>
      </c>
      <c r="H23" s="95">
        <f t="shared" si="6"/>
        <v>0</v>
      </c>
      <c r="I23" s="95">
        <f t="shared" si="6"/>
        <v>171200</v>
      </c>
      <c r="J23" s="95">
        <f t="shared" si="6"/>
        <v>13780</v>
      </c>
      <c r="K23" s="95">
        <f t="shared" si="6"/>
        <v>9500</v>
      </c>
      <c r="L23" s="95">
        <f t="shared" si="6"/>
        <v>1000</v>
      </c>
      <c r="M23" s="95"/>
      <c r="N23" s="95"/>
      <c r="O23" s="95"/>
    </row>
    <row r="24" spans="1:15" s="6" customFormat="1" ht="25.5">
      <c r="A24" s="94">
        <v>42</v>
      </c>
      <c r="B24" s="98" t="s">
        <v>33</v>
      </c>
      <c r="C24" s="95">
        <f t="shared" si="1"/>
        <v>309972</v>
      </c>
      <c r="D24" s="95">
        <f>D25+D26</f>
        <v>26692</v>
      </c>
      <c r="E24" s="95">
        <f aca="true" t="shared" si="7" ref="E24:M24">E25+E26</f>
        <v>0</v>
      </c>
      <c r="F24" s="95">
        <f t="shared" si="7"/>
        <v>8000</v>
      </c>
      <c r="G24" s="95">
        <f t="shared" si="7"/>
        <v>79800</v>
      </c>
      <c r="H24" s="95">
        <f t="shared" si="7"/>
        <v>0</v>
      </c>
      <c r="I24" s="95">
        <f t="shared" si="7"/>
        <v>171200</v>
      </c>
      <c r="J24" s="95">
        <f t="shared" si="7"/>
        <v>13780</v>
      </c>
      <c r="K24" s="95">
        <f t="shared" si="7"/>
        <v>9500</v>
      </c>
      <c r="L24" s="95">
        <f t="shared" si="7"/>
        <v>1000</v>
      </c>
      <c r="M24" s="95">
        <f t="shared" si="7"/>
        <v>0</v>
      </c>
      <c r="N24" s="95"/>
      <c r="O24" s="95"/>
    </row>
    <row r="25" spans="1:15" ht="12.75">
      <c r="A25" s="100">
        <v>422</v>
      </c>
      <c r="B25" s="96" t="s">
        <v>31</v>
      </c>
      <c r="C25" s="95">
        <f t="shared" si="1"/>
        <v>200913</v>
      </c>
      <c r="D25" s="97">
        <v>22673</v>
      </c>
      <c r="E25" s="97"/>
      <c r="F25" s="97">
        <v>8000</v>
      </c>
      <c r="G25" s="97">
        <v>77000</v>
      </c>
      <c r="H25" s="97"/>
      <c r="I25" s="97">
        <v>68960</v>
      </c>
      <c r="J25" s="97">
        <v>13780</v>
      </c>
      <c r="K25" s="97">
        <v>9500</v>
      </c>
      <c r="L25" s="97">
        <v>1000</v>
      </c>
      <c r="M25" s="97"/>
      <c r="N25" s="95"/>
      <c r="O25" s="95"/>
    </row>
    <row r="26" spans="1:15" ht="25.5" customHeight="1">
      <c r="A26" s="100">
        <v>424</v>
      </c>
      <c r="B26" s="96" t="s">
        <v>34</v>
      </c>
      <c r="C26" s="95">
        <f>D26+E26+F26+G26+H26+I26+J26+K26+L26+M26</f>
        <v>109059</v>
      </c>
      <c r="D26" s="97">
        <v>4019</v>
      </c>
      <c r="E26" s="97"/>
      <c r="F26" s="97"/>
      <c r="G26" s="97">
        <v>2800</v>
      </c>
      <c r="H26" s="97"/>
      <c r="I26" s="97">
        <v>102240</v>
      </c>
      <c r="J26" s="97"/>
      <c r="K26" s="97"/>
      <c r="L26" s="97"/>
      <c r="M26" s="97"/>
      <c r="N26" s="95"/>
      <c r="O26" s="95"/>
    </row>
    <row r="27" spans="1:15" ht="25.5" customHeight="1">
      <c r="A27" s="100">
        <v>922</v>
      </c>
      <c r="B27" s="96" t="s">
        <v>68</v>
      </c>
      <c r="C27" s="95">
        <f>E27+J27</f>
        <v>11052</v>
      </c>
      <c r="D27" s="97"/>
      <c r="E27" s="97">
        <v>3618</v>
      </c>
      <c r="F27" s="97"/>
      <c r="G27" s="97"/>
      <c r="H27" s="97"/>
      <c r="I27" s="97"/>
      <c r="J27" s="97">
        <v>7434</v>
      </c>
      <c r="K27" s="97"/>
      <c r="L27" s="97"/>
      <c r="M27" s="97"/>
      <c r="N27" s="95"/>
      <c r="O27" s="95"/>
    </row>
    <row r="28" spans="1:15" ht="27" customHeight="1">
      <c r="A28" s="94" t="s">
        <v>53</v>
      </c>
      <c r="B28" s="98"/>
      <c r="C28" s="95">
        <f>C8+C23+C27</f>
        <v>10305417</v>
      </c>
      <c r="D28" s="95">
        <f>D8+D23</f>
        <v>993600</v>
      </c>
      <c r="E28" s="95">
        <f>E8+E23+E27</f>
        <v>1016754</v>
      </c>
      <c r="F28" s="95">
        <f aca="true" t="shared" si="8" ref="F28:M28">F8+F23</f>
        <v>62570</v>
      </c>
      <c r="G28" s="95">
        <f t="shared" si="8"/>
        <v>403100</v>
      </c>
      <c r="H28" s="95">
        <f t="shared" si="8"/>
        <v>86855</v>
      </c>
      <c r="I28" s="95">
        <f t="shared" si="8"/>
        <v>7464404</v>
      </c>
      <c r="J28" s="95">
        <f>J8+J23+J27</f>
        <v>236224</v>
      </c>
      <c r="K28" s="95">
        <f t="shared" si="8"/>
        <v>40910</v>
      </c>
      <c r="L28" s="95">
        <f t="shared" si="8"/>
        <v>1000</v>
      </c>
      <c r="M28" s="95">
        <f t="shared" si="8"/>
        <v>0</v>
      </c>
      <c r="N28" s="95"/>
      <c r="O28" s="95"/>
    </row>
    <row r="29" spans="1:2" s="6" customFormat="1" ht="12.75" customHeight="1">
      <c r="A29" s="69"/>
      <c r="B29" s="64"/>
    </row>
    <row r="30" spans="1:2" s="6" customFormat="1" ht="12.75">
      <c r="A30" s="62"/>
      <c r="B30" s="64"/>
    </row>
    <row r="31" spans="1:2" s="6" customFormat="1" ht="12.75">
      <c r="A31" s="62"/>
      <c r="B31" s="64"/>
    </row>
    <row r="32" spans="1:15" ht="12.75">
      <c r="A32" s="61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61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61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62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2" s="6" customFormat="1" ht="12.75" customHeight="1">
      <c r="A36" s="69"/>
      <c r="B36" s="64"/>
    </row>
    <row r="37" spans="1:2" s="6" customFormat="1" ht="12.75">
      <c r="A37" s="62"/>
      <c r="B37" s="64"/>
    </row>
    <row r="38" spans="1:2" s="6" customFormat="1" ht="12.75">
      <c r="A38" s="62"/>
      <c r="B38" s="64"/>
    </row>
    <row r="39" spans="1:15" ht="12.75">
      <c r="A39" s="61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61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61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2" s="6" customFormat="1" ht="12.75">
      <c r="A42" s="62"/>
      <c r="B42" s="64"/>
    </row>
    <row r="43" spans="1:15" ht="12.75">
      <c r="A43" s="61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61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61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61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2" s="6" customFormat="1" ht="12.75">
      <c r="A47" s="62"/>
      <c r="B47" s="64"/>
    </row>
    <row r="48" spans="1:15" ht="12.75">
      <c r="A48" s="61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62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2" s="6" customFormat="1" ht="12.75" customHeight="1">
      <c r="A50" s="69"/>
      <c r="B50" s="64"/>
    </row>
    <row r="51" spans="1:2" s="6" customFormat="1" ht="12.75">
      <c r="A51" s="62"/>
      <c r="B51" s="64"/>
    </row>
    <row r="52" spans="1:2" s="6" customFormat="1" ht="12.75">
      <c r="A52" s="62"/>
      <c r="B52" s="64"/>
    </row>
    <row r="53" spans="1:15" ht="12.75">
      <c r="A53" s="61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61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61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2" s="6" customFormat="1" ht="12.75">
      <c r="A56" s="62"/>
      <c r="B56" s="64"/>
    </row>
    <row r="57" spans="1:15" ht="12.75">
      <c r="A57" s="61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61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61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61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2" s="6" customFormat="1" ht="12.75">
      <c r="A61" s="62"/>
      <c r="B61" s="64"/>
    </row>
    <row r="62" spans="1:15" ht="12.75">
      <c r="A62" s="61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62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" s="6" customFormat="1" ht="12.75" customHeight="1">
      <c r="A64" s="69"/>
      <c r="B64" s="64"/>
    </row>
    <row r="65" spans="1:2" s="6" customFormat="1" ht="12.75">
      <c r="A65" s="62"/>
      <c r="B65" s="64"/>
    </row>
    <row r="66" spans="1:2" s="6" customFormat="1" ht="12.75">
      <c r="A66" s="62"/>
      <c r="B66" s="64"/>
    </row>
    <row r="67" spans="1:15" ht="12.75">
      <c r="A67" s="61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61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61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2" s="6" customFormat="1" ht="12.75">
      <c r="A70" s="62"/>
      <c r="B70" s="64"/>
    </row>
    <row r="71" spans="1:15" ht="12.75">
      <c r="A71" s="61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61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61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61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2" s="6" customFormat="1" ht="12.75">
      <c r="A75" s="62"/>
      <c r="B75" s="64"/>
    </row>
    <row r="76" spans="1:15" ht="12.75">
      <c r="A76" s="61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62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2" s="6" customFormat="1" ht="12.75">
      <c r="A78" s="69"/>
      <c r="B78" s="64"/>
    </row>
    <row r="79" spans="1:2" s="6" customFormat="1" ht="12.75">
      <c r="A79" s="62"/>
      <c r="B79" s="64"/>
    </row>
    <row r="80" spans="1:2" s="6" customFormat="1" ht="12.75">
      <c r="A80" s="62"/>
      <c r="B80" s="64"/>
    </row>
    <row r="81" spans="1:15" ht="12.75">
      <c r="A81" s="61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61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61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2" s="6" customFormat="1" ht="12.75">
      <c r="A84" s="62"/>
      <c r="B84" s="64"/>
    </row>
    <row r="85" spans="1:15" ht="12.75">
      <c r="A85" s="61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61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61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61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2" s="6" customFormat="1" ht="12.75">
      <c r="A89" s="62"/>
      <c r="B89" s="64"/>
    </row>
    <row r="90" spans="1:15" ht="12.75">
      <c r="A90" s="61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2" s="6" customFormat="1" ht="12.75">
      <c r="A91" s="62"/>
      <c r="B91" s="64"/>
    </row>
    <row r="92" spans="1:2" s="6" customFormat="1" ht="12.75">
      <c r="A92" s="62"/>
      <c r="B92" s="64"/>
    </row>
    <row r="93" spans="1:15" ht="12.75">
      <c r="A93" s="61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61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62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2" s="6" customFormat="1" ht="12.75" customHeight="1">
      <c r="A96" s="69"/>
      <c r="B96" s="64"/>
    </row>
    <row r="97" spans="1:2" s="6" customFormat="1" ht="12.75">
      <c r="A97" s="62"/>
      <c r="B97" s="64"/>
    </row>
    <row r="98" spans="1:2" s="6" customFormat="1" ht="12.75">
      <c r="A98" s="62"/>
      <c r="B98" s="64"/>
    </row>
    <row r="99" spans="1:15" ht="12.75">
      <c r="A99" s="61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61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61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2" s="6" customFormat="1" ht="12.75">
      <c r="A102" s="62"/>
      <c r="B102" s="64"/>
    </row>
    <row r="103" spans="1:15" ht="12.75">
      <c r="A103" s="61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61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61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61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2" s="6" customFormat="1" ht="12.75">
      <c r="A107" s="62"/>
      <c r="B107" s="64"/>
    </row>
    <row r="108" spans="1:15" ht="12.75">
      <c r="A108" s="61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2" s="6" customFormat="1" ht="12.75">
      <c r="A109" s="62"/>
      <c r="B109" s="64"/>
    </row>
    <row r="110" spans="1:15" ht="12.75">
      <c r="A110" s="61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2" s="6" customFormat="1" ht="12.75">
      <c r="A111" s="62"/>
      <c r="B111" s="64"/>
    </row>
    <row r="112" spans="1:2" s="6" customFormat="1" ht="12.75">
      <c r="A112" s="62"/>
      <c r="B112" s="64"/>
    </row>
    <row r="113" spans="1:15" ht="12.75" customHeight="1">
      <c r="A113" s="61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61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62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2" s="6" customFormat="1" ht="12.75">
      <c r="A116" s="69"/>
      <c r="B116" s="64"/>
    </row>
    <row r="117" spans="1:2" s="6" customFormat="1" ht="12.75">
      <c r="A117" s="62"/>
      <c r="B117" s="64"/>
    </row>
    <row r="118" spans="1:2" s="6" customFormat="1" ht="12.75">
      <c r="A118" s="62"/>
      <c r="B118" s="64"/>
    </row>
    <row r="119" spans="1:15" ht="12.75">
      <c r="A119" s="61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61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61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2" s="6" customFormat="1" ht="12.75">
      <c r="A122" s="62"/>
      <c r="B122" s="64"/>
    </row>
    <row r="123" spans="1:15" ht="12.75">
      <c r="A123" s="61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61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61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61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2" s="6" customFormat="1" ht="12.75">
      <c r="A127" s="62"/>
      <c r="B127" s="64"/>
    </row>
    <row r="128" spans="1:15" ht="12.75">
      <c r="A128" s="61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2" s="6" customFormat="1" ht="12.75">
      <c r="A129" s="62"/>
      <c r="B129" s="64"/>
    </row>
    <row r="130" spans="1:2" s="6" customFormat="1" ht="12.75">
      <c r="A130" s="62"/>
      <c r="B130" s="64"/>
    </row>
    <row r="131" spans="1:15" ht="12.75">
      <c r="A131" s="61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2" s="6" customFormat="1" ht="12.75">
      <c r="A132" s="62"/>
      <c r="B132" s="64"/>
    </row>
    <row r="133" spans="1:15" ht="12.75">
      <c r="A133" s="61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61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62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62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62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62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62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62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62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62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62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62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62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62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62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62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62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62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62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62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62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62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62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62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62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62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62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62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62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62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62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62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62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62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62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62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62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62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62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62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62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62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62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62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62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62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62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62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62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62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62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62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62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62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62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62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62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62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62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62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62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62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62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62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62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62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62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62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62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62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62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62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62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62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62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62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62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62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62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62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62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62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62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62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62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62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62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62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62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62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62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62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62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62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62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62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62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62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62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62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62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62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62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62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62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62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62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62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62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62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62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62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62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62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62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62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62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62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62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62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62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62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62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62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62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62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62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62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62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62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62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62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62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62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62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62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62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62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62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62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62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62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62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62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62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62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62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62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62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62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62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62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62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62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62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62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62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62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62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62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62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62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62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62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62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62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62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62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62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62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62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62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62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62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62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62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62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62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62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62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62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62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62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62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62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62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62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62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62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62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62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62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62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62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62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62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62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62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62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62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62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62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62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62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62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62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62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62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62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62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62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62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62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62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62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62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62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62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62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62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62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62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62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62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62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62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62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62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62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62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62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62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62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62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62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62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62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62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62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62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62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62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62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62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62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62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62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62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62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62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62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62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62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62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62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62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62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62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62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62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62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62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62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62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62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62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62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62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62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62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62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62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62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62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62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62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62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62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62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62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62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62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62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62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62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62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62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62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62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</sheetData>
  <sheetProtection/>
  <mergeCells count="1">
    <mergeCell ref="A1:O1"/>
  </mergeCells>
  <printOptions horizontalCentered="1"/>
  <pageMargins left="0" right="0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2020-10-15T11:03:32Z</cp:lastPrinted>
  <dcterms:created xsi:type="dcterms:W3CDTF">2013-09-11T11:00:21Z</dcterms:created>
  <dcterms:modified xsi:type="dcterms:W3CDTF">2020-10-15T11:08:42Z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